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31"/>
  <workbookPr filterPrivacy="1" codeName="ThisWorkbook" defaultThemeVersion="124226"/>
  <xr:revisionPtr revIDLastSave="0" documentId="11_1FA782368A99C733F5F2D4B1A157DDC5AEF597FD" xr6:coauthVersionLast="42" xr6:coauthVersionMax="42" xr10:uidLastSave="{00000000-0000-0000-0000-000000000000}"/>
  <bookViews>
    <workbookView xWindow="600" yWindow="285" windowWidth="10845" windowHeight="7875" tabRatio="724" xr2:uid="{00000000-000D-0000-FFFF-FFFF00000000}"/>
  </bookViews>
  <sheets>
    <sheet name="Title" sheetId="51" r:id="rId1"/>
    <sheet name="Document Control" sheetId="53" r:id="rId2"/>
    <sheet name="Guidelines" sheetId="52" r:id="rId3"/>
    <sheet name="Phase 2 - Business Case" sheetId="1" r:id="rId4"/>
    <sheet name="Phase 4 - Implementation" sheetId="56" r:id="rId5"/>
    <sheet name="Phase 5 - Close &amp; Evaluation" sheetId="57" r:id="rId6"/>
    <sheet name="Drop Down Inputs" sheetId="3" r:id="rId7"/>
  </sheets>
  <externalReferences>
    <externalReference r:id="rId8"/>
    <externalReference r:id="rId9"/>
    <externalReference r:id="rId10"/>
    <externalReference r:id="rId11"/>
    <externalReference r:id="rId12"/>
    <externalReference r:id="rId13"/>
  </externalReferences>
  <definedNames>
    <definedName name="Change_Role" localSheetId="4">#REF!</definedName>
    <definedName name="Change_Role" localSheetId="5">#REF!</definedName>
    <definedName name="Change_Role">#REF!</definedName>
    <definedName name="ChangeRole" localSheetId="4">#REF!</definedName>
    <definedName name="ChangeRole" localSheetId="5">#REF!</definedName>
    <definedName name="ChangeRole">#REF!</definedName>
    <definedName name="Degree_of_Inluence_or_Impact" localSheetId="4">#REF!</definedName>
    <definedName name="Degree_of_Inluence_or_Impact" localSheetId="5">#REF!</definedName>
    <definedName name="Degree_of_Inluence_or_Impact">#REF!</definedName>
    <definedName name="Degree_of_Inluence_or_Support" localSheetId="4">#REF!</definedName>
    <definedName name="Degree_of_Inluence_or_Support" localSheetId="5">#REF!</definedName>
    <definedName name="Degree_of_Inluence_or_Support">#REF!</definedName>
    <definedName name="Degree_of_Support" localSheetId="4">#REF!</definedName>
    <definedName name="Degree_of_Support" localSheetId="5">#REF!</definedName>
    <definedName name="Degree_of_Support">#REF!</definedName>
    <definedName name="Delivery" localSheetId="1">'[1]Data validation'!#REF!</definedName>
    <definedName name="Delivery" localSheetId="2">'[1]Data validation'!#REF!</definedName>
    <definedName name="Delivery" localSheetId="4">'[1]Data validation'!#REF!</definedName>
    <definedName name="Delivery" localSheetId="5">'[1]Data validation'!#REF!</definedName>
    <definedName name="Delivery">'[1]Data validation'!#REF!</definedName>
    <definedName name="Geography" localSheetId="1">'[1]Data validation'!#REF!</definedName>
    <definedName name="Geography" localSheetId="2">'[1]Data validation'!#REF!</definedName>
    <definedName name="Geography" localSheetId="4">'[1]Data validation'!#REF!</definedName>
    <definedName name="Geography" localSheetId="5">'[1]Data validation'!#REF!</definedName>
    <definedName name="Geography">'[1]Data validation'!#REF!</definedName>
    <definedName name="HalfRatings" localSheetId="4">#REF!</definedName>
    <definedName name="HalfRatings" localSheetId="5">#REF!</definedName>
    <definedName name="HalfRatings">#REF!</definedName>
    <definedName name="Impact" localSheetId="4">#REF!</definedName>
    <definedName name="Impact" localSheetId="5">#REF!</definedName>
    <definedName name="Impact">#REF!</definedName>
    <definedName name="Influence" localSheetId="4">#REF!</definedName>
    <definedName name="Influence" localSheetId="5">#REF!</definedName>
    <definedName name="Influence">#REF!</definedName>
    <definedName name="Issue?" localSheetId="4">[2]Administration!#REF!</definedName>
    <definedName name="Issue?" localSheetId="5">[2]Administration!#REF!</definedName>
    <definedName name="Issue?">[2]Administration!#REF!</definedName>
    <definedName name="ITServices" localSheetId="1">'[1]Data validation'!#REF!</definedName>
    <definedName name="ITServices" localSheetId="2">'[1]Data validation'!#REF!</definedName>
    <definedName name="ITServices" localSheetId="4">'[1]Data validation'!#REF!</definedName>
    <definedName name="ITServices" localSheetId="5">'[1]Data validation'!#REF!</definedName>
    <definedName name="ITServices">'[1]Data validation'!#REF!</definedName>
    <definedName name="LearningType">'[1]Data validation'!$A$1:$A$3</definedName>
    <definedName name="_xlnm.Print_Area" localSheetId="3">'Phase 2 - Business Case'!$B$1:$N$49</definedName>
    <definedName name="_xlnm.Print_Area" localSheetId="4">'Phase 4 - Implementation'!$B$1:$N$49</definedName>
    <definedName name="_xlnm.Print_Area" localSheetId="5">'Phase 5 - Close &amp; Evaluation'!$B$1:$N$49</definedName>
    <definedName name="_xlnm.Print_Area" localSheetId="0">Title!$A$1:$J$37</definedName>
    <definedName name="Priority">[3]Administration!$F$7:$F$10</definedName>
    <definedName name="ProjectClassification" localSheetId="1">'[1]Data validation'!#REF!</definedName>
    <definedName name="ProjectClassification" localSheetId="2">'[1]Data validation'!#REF!</definedName>
    <definedName name="ProjectClassification" localSheetId="4">'[1]Data validation'!#REF!</definedName>
    <definedName name="ProjectClassification" localSheetId="5">'[1]Data validation'!#REF!</definedName>
    <definedName name="ProjectClassification">'[1]Data validation'!#REF!</definedName>
    <definedName name="Ratings" localSheetId="4">#REF!</definedName>
    <definedName name="Ratings" localSheetId="5">#REF!</definedName>
    <definedName name="Ratings">#REF!</definedName>
    <definedName name="ResponsibleList">[4]Droplists!$A$13:$A$23</definedName>
    <definedName name="Scale" localSheetId="4">'Drop Down Inputs'!#REF!</definedName>
    <definedName name="Scale" localSheetId="5">'Drop Down Inputs'!#REF!</definedName>
    <definedName name="Scale">'Drop Down Inputs'!#REF!</definedName>
    <definedName name="sfdf">[5]Data!$A$3:$A$3</definedName>
    <definedName name="Status">[3]Administration!$D$7:$D$10</definedName>
    <definedName name="Status1">[6]Administration!$D$7:$D$11</definedName>
    <definedName name="Support" localSheetId="4">#REF!</definedName>
    <definedName name="Support" localSheetId="5">#REF!</definedName>
    <definedName name="Support">#REF!</definedName>
    <definedName name="Team">[3]Administration!$B$13:$B$16</definedName>
    <definedName name="Workstream">[3]Administration!$B$7:$B$10</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4" i="57" l="1"/>
  <c r="O13" i="57"/>
  <c r="O15" i="57"/>
  <c r="O16" i="57"/>
  <c r="O17" i="57"/>
  <c r="O18" i="57"/>
  <c r="O19" i="57"/>
  <c r="O20" i="57"/>
  <c r="O21" i="57"/>
  <c r="O22" i="57"/>
  <c r="O23" i="57"/>
  <c r="O28" i="57"/>
  <c r="O29" i="57"/>
  <c r="O30" i="57"/>
  <c r="O31" i="57"/>
  <c r="O32" i="57"/>
  <c r="O33" i="57"/>
  <c r="O34" i="57"/>
  <c r="O35" i="57"/>
  <c r="O36" i="57"/>
  <c r="O37" i="57"/>
  <c r="O38" i="57"/>
  <c r="O39" i="57"/>
  <c r="O40" i="57"/>
  <c r="O41" i="57"/>
  <c r="O42" i="57"/>
  <c r="O47" i="57"/>
  <c r="O48" i="57"/>
  <c r="O49" i="57"/>
  <c r="O13" i="56"/>
  <c r="O48" i="56"/>
  <c r="O47" i="56"/>
  <c r="O42" i="56"/>
  <c r="O41" i="56"/>
  <c r="O40" i="56"/>
  <c r="O39" i="56"/>
  <c r="O38" i="56"/>
  <c r="O37" i="56"/>
  <c r="O36" i="56"/>
  <c r="O35" i="56"/>
  <c r="O34" i="56"/>
  <c r="O33" i="56"/>
  <c r="O32" i="56"/>
  <c r="O31" i="56"/>
  <c r="O30" i="56"/>
  <c r="O29" i="56"/>
  <c r="O28" i="56"/>
  <c r="O23" i="56"/>
  <c r="O22" i="56"/>
  <c r="O21" i="56"/>
  <c r="O20" i="56"/>
  <c r="O19" i="56"/>
  <c r="O18" i="56"/>
  <c r="O17" i="56"/>
  <c r="O16" i="56"/>
  <c r="O15" i="56"/>
  <c r="O14" i="56"/>
  <c r="O49" i="56"/>
  <c r="O48" i="1"/>
  <c r="O47" i="1"/>
  <c r="O42" i="1"/>
  <c r="O41" i="1"/>
  <c r="O40" i="1"/>
  <c r="O39" i="1"/>
  <c r="O38" i="1"/>
  <c r="O37" i="1"/>
  <c r="O36" i="1"/>
  <c r="O35" i="1"/>
  <c r="O34" i="1"/>
  <c r="O33" i="1"/>
  <c r="O32" i="1"/>
  <c r="O31" i="1"/>
  <c r="O30" i="1"/>
  <c r="O29" i="1"/>
  <c r="O28" i="1"/>
  <c r="O14" i="1"/>
  <c r="O15" i="1"/>
  <c r="O16" i="1"/>
  <c r="O17" i="1"/>
  <c r="O18" i="1"/>
  <c r="O19" i="1"/>
  <c r="O20" i="1"/>
  <c r="O21" i="1"/>
  <c r="O22" i="1"/>
  <c r="O23" i="1"/>
  <c r="O13" i="1"/>
  <c r="E40" i="57"/>
  <c r="E39" i="57"/>
  <c r="E38" i="57"/>
  <c r="E37" i="57"/>
  <c r="E36" i="57"/>
  <c r="E34" i="57"/>
  <c r="E33" i="57"/>
  <c r="E32" i="57"/>
  <c r="E31" i="57"/>
  <c r="E30" i="57"/>
  <c r="E14" i="57"/>
  <c r="E15" i="57"/>
  <c r="E16" i="57"/>
  <c r="E17" i="57"/>
  <c r="E18" i="57"/>
  <c r="P49" i="57"/>
  <c r="E40" i="56"/>
  <c r="E39" i="56"/>
  <c r="E38" i="56"/>
  <c r="E37" i="56"/>
  <c r="E36" i="56"/>
  <c r="E34" i="56"/>
  <c r="E33" i="56"/>
  <c r="E32" i="56"/>
  <c r="E31" i="56"/>
  <c r="E30" i="56"/>
  <c r="E18" i="56"/>
  <c r="E17" i="56"/>
  <c r="E16" i="56"/>
  <c r="E15" i="56"/>
  <c r="E14" i="56"/>
  <c r="E40" i="1"/>
  <c r="E39" i="1"/>
  <c r="E38" i="1"/>
  <c r="E37" i="1"/>
  <c r="E36" i="1"/>
  <c r="E33" i="1"/>
  <c r="E34" i="1"/>
  <c r="E32" i="1"/>
  <c r="E31" i="1"/>
  <c r="E30" i="1"/>
  <c r="E14" i="1"/>
  <c r="E18" i="1"/>
  <c r="E17" i="1"/>
  <c r="E16" i="1"/>
  <c r="E15" i="1"/>
  <c r="P49" i="56"/>
  <c r="O51" i="56"/>
  <c r="F5" i="56"/>
  <c r="O51" i="57"/>
  <c r="F5" i="57"/>
  <c r="P49" i="1"/>
  <c r="O49" i="1"/>
  <c r="O51" i="1"/>
  <c r="F5" i="1"/>
</calcChain>
</file>

<file path=xl/sharedStrings.xml><?xml version="1.0" encoding="utf-8"?>
<sst xmlns="http://schemas.openxmlformats.org/spreadsheetml/2006/main" count="275" uniqueCount="78">
  <si>
    <r>
      <t xml:space="preserve">Organisational Readiness Assessment - Document Control
</t>
    </r>
    <r>
      <rPr>
        <b/>
        <i/>
        <sz val="14"/>
        <color rgb="FFFF0000"/>
        <rFont val="Arial"/>
        <family val="2"/>
      </rPr>
      <t>For Better Care Victoria Use Only</t>
    </r>
  </si>
  <si>
    <t>Document Owner:</t>
  </si>
  <si>
    <t>&lt;insert&gt;</t>
  </si>
  <si>
    <t>Document Location:</t>
  </si>
  <si>
    <t>Document version</t>
  </si>
  <si>
    <t>Version</t>
  </si>
  <si>
    <t>Effective From</t>
  </si>
  <si>
    <t>Effective To</t>
  </si>
  <si>
    <t>Change Summary</t>
  </si>
  <si>
    <t>&lt;version # e.g. 0.1&gt;</t>
  </si>
  <si>
    <t>DD/MM/YY</t>
  </si>
  <si>
    <t>&lt;insert title of draft version&gt;</t>
  </si>
  <si>
    <t>Document approval</t>
  </si>
  <si>
    <t>Position / Title</t>
  </si>
  <si>
    <t>Name</t>
  </si>
  <si>
    <t>Signature</t>
  </si>
  <si>
    <t>Date</t>
  </si>
  <si>
    <t>Organisational Readiness Assessment - Guidelines</t>
  </si>
  <si>
    <t> </t>
  </si>
  <si>
    <t>What is an Organisational Readiness Assessment?</t>
  </si>
  <si>
    <t>An Organisational Readiness Assessment is a process to review an organisations level of preparedness to undertake project activities and planned changes. When complete, the activity will highlight which areas of the organisation are likely to present challenges for project delivery.</t>
  </si>
  <si>
    <t>What is the purpose of using this tool?</t>
  </si>
  <si>
    <t xml:space="preserve">The purpose of this tool is to assist Project Leads in the early identification and understanding of which areas in the organisation require improvement or support to increase the likelihood of the project achieving it's desired outcomes.
The assessment is presented in a survey-style which allows Project Leads to present their opinion on a number of different organisational readiness statements. </t>
  </si>
  <si>
    <t>When should I use this tool?</t>
  </si>
  <si>
    <r>
      <t xml:space="preserve">Project Leads are to use this tool in 'Phase 2 - Business Case' to assess the organisations current capabilities and readiness to commence the project.
This tool should again be used periodically in 'Phase 4 - Implementation' prior to significant change implementation to highlight any new issues which may impede on project activities. 
Finally, the tool can be used in 'Phase 5 - Project Close &amp; Evaluation' to highlight any new issues which may arise when handing over project activities to business as usual.
</t>
    </r>
    <r>
      <rPr>
        <b/>
        <sz val="10"/>
        <color rgb="FF000000"/>
        <rFont val="Arial"/>
        <family val="2"/>
      </rPr>
      <t>Note:</t>
    </r>
    <r>
      <rPr>
        <sz val="10"/>
        <color rgb="FF000000"/>
        <rFont val="Arial"/>
        <family val="2"/>
      </rPr>
      <t xml:space="preserve"> Numerous people can be surveyed by copying the orange worksheet as many times as required to provide a response sheet for each person.</t>
    </r>
  </si>
  <si>
    <t>How do I use this tool?</t>
  </si>
  <si>
    <t>Select the appropriate orange worksheet to match the stage of the project that you are currently in.  Then proceed with the following steps.</t>
  </si>
  <si>
    <t xml:space="preserve">1. The first statement requiring a response is 1.01 and can be found next to the 'Start Here' cell. </t>
  </si>
  <si>
    <t>2. Review each statement and select the rating that best addresses each statement in the drop down box in column I. Use the 'key' at the top of the page to guide you in selecting the appropriate response.</t>
  </si>
  <si>
    <t>3. If the rating is "Improvement Required" or "At Risk", briefly outline how you plan to improve this area or what support is required to change the rating to 'On Track'.
Add these actions in the Project Schedule to assist with tracking progress.</t>
  </si>
  <si>
    <t>4. Some questions have the option to further break down the information so users can specify the area requiring attention or is at risk.</t>
  </si>
  <si>
    <t>Add these actions in the Project Schedule to assist with tracking progress.</t>
  </si>
  <si>
    <t>Organisational Readiness Assessment Check</t>
  </si>
  <si>
    <t>KEY</t>
  </si>
  <si>
    <t>On track</t>
  </si>
  <si>
    <t>Improvement Required</t>
  </si>
  <si>
    <t>At Risk</t>
  </si>
  <si>
    <r>
      <t xml:space="preserve">OVERALL 
ORGANISATIONAL READINESS ASSESSMENT
</t>
    </r>
    <r>
      <rPr>
        <b/>
        <sz val="10"/>
        <color rgb="FF004EA8"/>
        <rFont val="Arial"/>
        <family val="2"/>
      </rPr>
      <t>PHASE 2 - BUSINESS CASE</t>
    </r>
  </si>
  <si>
    <t>The current organisational state is on target for achieving a state of organisational readiness in this area to support the project  effectively.</t>
  </si>
  <si>
    <t>There is potential for full program benefits not to be achieved without intervention.  Opportunities exist to strengthen this area within the organisation to support project activities.</t>
  </si>
  <si>
    <t>The current organisational state is likely to impact the successful outcome of the project.  Significant work required in this area prior to the organisation undertaking project activities in this phase.</t>
  </si>
  <si>
    <t>N / A</t>
  </si>
  <si>
    <t>Complete</t>
  </si>
  <si>
    <t>This section / question is not applicable to this project. Please provide a brief comment as to why it is not applicable.</t>
  </si>
  <si>
    <t>Evidence can be provided to support the organisational readiness in this area and for the project to operate effectively.</t>
  </si>
  <si>
    <t>1. People</t>
  </si>
  <si>
    <t>Is the organisation's people ready to support this phase of the project?</t>
  </si>
  <si>
    <t>Rating</t>
  </si>
  <si>
    <r>
      <t xml:space="preserve">Comments &lt;maximum 200 words&gt;
</t>
    </r>
    <r>
      <rPr>
        <i/>
        <sz val="10"/>
        <rFont val="Arial"/>
        <family val="2"/>
      </rPr>
      <t>Note: if the rating is "Improvement Required" or "At Risk", outline how you plan to improve this area or what support is required</t>
    </r>
  </si>
  <si>
    <t>START HERE</t>
  </si>
  <si>
    <t>Existing training programs including content, audiences, frequency and delivery mechanisms support the activities of the project within this phase.</t>
  </si>
  <si>
    <t>Specific the training program(s) if relevant</t>
  </si>
  <si>
    <t>Please select</t>
  </si>
  <si>
    <t>The organisation has the right people with the right skills to be able to deliver the projects tasks within the proposed budget and to support the activities of the project within this phase.</t>
  </si>
  <si>
    <t>The risks of not changing are clear and compelling to organisational members</t>
  </si>
  <si>
    <t>Adequate organisational support and resources is available to support the activities of the project within this phase.</t>
  </si>
  <si>
    <t>There are strong advocates and champions for change to support the activities of the project within this phase.</t>
  </si>
  <si>
    <t>The leadership team been identified to guide the change effort within this project phase.</t>
  </si>
  <si>
    <t>The stakeholders and those affected by the activities in this phase are supportive of the change process.</t>
  </si>
  <si>
    <t>2. Policy and Process</t>
  </si>
  <si>
    <t>Is the organisation's internal structure ready to support this phase of the project?</t>
  </si>
  <si>
    <r>
      <t xml:space="preserve">Comments
</t>
    </r>
    <r>
      <rPr>
        <i/>
        <sz val="10"/>
        <rFont val="Arial"/>
        <family val="2"/>
      </rPr>
      <t>Note: if the rating is "Improvement Required" or "At Risk", outline how you plan to improve this area or what support is required</t>
    </r>
  </si>
  <si>
    <t>The organisation's governance structure is set up to support the project activities within this phase.</t>
  </si>
  <si>
    <t>Existing policies and procedures support the activities of the project within this phase.</t>
  </si>
  <si>
    <t>Specific the policies if relevant</t>
  </si>
  <si>
    <t>Existing business reporting processes support the activities of the project within this phase.</t>
  </si>
  <si>
    <t>Specific the business reporting processes if relevant</t>
  </si>
  <si>
    <t>e.g. Existing process 2</t>
  </si>
  <si>
    <t>The existing performance management framework such as KPIs and metrics support the activities of the project within this phase.</t>
  </si>
  <si>
    <t>The existing inventory processes such as those relating to consumables support the activities of the project in this phase.</t>
  </si>
  <si>
    <t>3. Infrastructure</t>
  </si>
  <si>
    <t>Is the organisation's infrastructure ready to support this phase of the project?</t>
  </si>
  <si>
    <t>There are sufficient existing IT systems to support the activities of the project in this phase.</t>
  </si>
  <si>
    <t>The physical space is adequate and supports the activities of the project in this phase.</t>
  </si>
  <si>
    <r>
      <t xml:space="preserve">OVERALL 
ORGANISATIONAL READINESS ASSESSMENT
</t>
    </r>
    <r>
      <rPr>
        <b/>
        <sz val="10"/>
        <color rgb="FF004EA8"/>
        <rFont val="Arial"/>
        <family val="2"/>
      </rPr>
      <t>PHASE 4 - IMPLEMENTATION</t>
    </r>
  </si>
  <si>
    <t>On Track</t>
  </si>
  <si>
    <r>
      <t xml:space="preserve">OVERALL 
ORGANISATIONAL READINESS ASSESSMENT
</t>
    </r>
    <r>
      <rPr>
        <b/>
        <sz val="10"/>
        <color rgb="FF004EA8"/>
        <rFont val="Arial"/>
        <family val="2"/>
      </rPr>
      <t>PHASE 5 - PROJECT CLOSE &amp; EVALUATION</t>
    </r>
  </si>
  <si>
    <t>Drop Down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</si>
</sst>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0.00_-;\-[$€-2]* #,##0.00_-;_-[$€-2]* &quot;-&quot;??_-"/>
  </numFmts>
  <fonts count="3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b/>
      <sz val="10"/>
      <color indexed="9"/>
      <name val="Arial"/>
      <family val="2"/>
    </font>
    <font>
      <sz val="9"/>
      <name val="Arial"/>
      <family val="2"/>
    </font>
    <font>
      <b/>
      <sz val="12"/>
      <color indexed="9"/>
      <name val="Arial"/>
      <family val="2"/>
    </font>
    <font>
      <sz val="12"/>
      <name val="Times New Roman"/>
      <family val="1"/>
    </font>
    <font>
      <sz val="10"/>
      <color theme="1"/>
      <name val="Arial"/>
      <family val="2"/>
    </font>
    <font>
      <b/>
      <sz val="10"/>
      <color theme="1"/>
      <name val="Arial"/>
      <family val="2"/>
    </font>
    <font>
      <sz val="28"/>
      <name val="EYInterstate"/>
    </font>
    <font>
      <b/>
      <sz val="14"/>
      <color theme="0"/>
      <name val="Arial"/>
      <family val="2"/>
    </font>
    <font>
      <b/>
      <sz val="12"/>
      <color theme="1"/>
      <name val="Arial"/>
      <family val="2"/>
    </font>
    <font>
      <sz val="10"/>
      <color rgb="FF000000"/>
      <name val="Arial"/>
      <family val="2"/>
    </font>
    <font>
      <sz val="10"/>
      <color theme="0"/>
      <name val="Arial"/>
      <family val="2"/>
    </font>
    <font>
      <sz val="22"/>
      <color theme="0"/>
      <name val="Arial"/>
      <family val="2"/>
    </font>
    <font>
      <b/>
      <sz val="10"/>
      <color rgb="FFFFFFFF"/>
      <name val="Arial"/>
      <family val="2"/>
    </font>
    <font>
      <b/>
      <sz val="10"/>
      <color rgb="FF004EA8"/>
      <name val="Arial"/>
      <family val="2"/>
    </font>
    <font>
      <i/>
      <sz val="10"/>
      <color theme="1"/>
      <name val="Arial"/>
      <family val="2"/>
    </font>
    <font>
      <b/>
      <sz val="10"/>
      <color theme="0"/>
      <name val="Arial"/>
      <family val="2"/>
    </font>
    <font>
      <b/>
      <i/>
      <sz val="14"/>
      <color rgb="FFFF0000"/>
      <name val="Arial"/>
      <family val="2"/>
    </font>
    <font>
      <i/>
      <sz val="10"/>
      <name val="Arial"/>
      <family val="2"/>
    </font>
    <font>
      <sz val="10"/>
      <color rgb="FF333333"/>
      <name val="Arial"/>
      <family val="2"/>
    </font>
    <font>
      <b/>
      <sz val="8"/>
      <color theme="0"/>
      <name val="Arial"/>
      <family val="2"/>
    </font>
    <font>
      <b/>
      <sz val="10"/>
      <color rgb="FF000000"/>
      <name val="Arial"/>
      <family val="2"/>
    </font>
    <font>
      <sz val="8"/>
      <color theme="0"/>
      <name val="Arial"/>
      <family val="2"/>
    </font>
    <font>
      <i/>
      <sz val="10"/>
      <color rgb="FF004EA8"/>
      <name val="Arial"/>
      <family val="2"/>
    </font>
    <font>
      <b/>
      <sz val="10"/>
      <color theme="1" tint="0.24994659260841701"/>
      <name val="Arial"/>
      <family val="2"/>
    </font>
    <font>
      <i/>
      <sz val="10"/>
      <color rgb="FF333333"/>
      <name val="Arial"/>
      <family val="2"/>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4EA8"/>
        <bgColor indexed="64"/>
      </patternFill>
    </fill>
    <fill>
      <patternFill patternType="solid">
        <fgColor rgb="FFF49600"/>
        <bgColor indexed="64"/>
      </patternFill>
    </fill>
    <fill>
      <patternFill patternType="solid">
        <fgColor theme="0" tint="-4.9989318521683403E-2"/>
        <bgColor indexed="64"/>
      </patternFill>
    </fill>
    <fill>
      <patternFill patternType="solid">
        <fgColor rgb="FFABDBDE"/>
        <bgColor indexed="64"/>
      </patternFill>
    </fill>
    <fill>
      <patternFill patternType="solid">
        <fgColor rgb="FFFF0000"/>
        <bgColor indexed="64"/>
      </patternFill>
    </fill>
    <fill>
      <patternFill patternType="solid">
        <fgColor rgb="FFFFFFFF"/>
        <bgColor indexed="64"/>
      </patternFill>
    </fill>
    <fill>
      <patternFill patternType="solid">
        <fgColor rgb="FFD0D8E8"/>
        <bgColor indexed="64"/>
      </patternFill>
    </fill>
    <fill>
      <patternFill patternType="solid">
        <fgColor rgb="FFE9EDF4"/>
        <bgColor indexed="64"/>
      </patternFill>
    </fill>
    <fill>
      <patternFill patternType="solid">
        <fgColor theme="0"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theme="0"/>
      </bottom>
      <diagonal/>
    </border>
    <border>
      <left style="medium">
        <color rgb="FFD9D9D9"/>
      </left>
      <right style="medium">
        <color rgb="FFD9D9D9"/>
      </right>
      <top style="medium">
        <color rgb="FFD9D9D9"/>
      </top>
      <bottom style="medium">
        <color rgb="FFD9D9D9"/>
      </bottom>
      <diagonal/>
    </border>
    <border>
      <left style="medium">
        <color rgb="FFD9D9D9"/>
      </left>
      <right/>
      <top style="medium">
        <color rgb="FFD9D9D9"/>
      </top>
      <bottom style="medium">
        <color rgb="FFD9D9D9"/>
      </bottom>
      <diagonal/>
    </border>
    <border>
      <left/>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medium">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style="medium">
        <color rgb="FFFFFFFF"/>
      </left>
      <right/>
      <top style="medium">
        <color rgb="FFFFFFFF"/>
      </top>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diagonal/>
    </border>
    <border>
      <left style="medium">
        <color rgb="FFFFFFFF"/>
      </left>
      <right/>
      <top style="medium">
        <color rgb="FFFFFFFF"/>
      </top>
      <bottom style="medium">
        <color theme="0"/>
      </bottom>
      <diagonal/>
    </border>
    <border>
      <left/>
      <right style="medium">
        <color rgb="FFFFFFFF"/>
      </right>
      <top style="medium">
        <color rgb="FFFFFFFF"/>
      </top>
      <bottom style="medium">
        <color theme="0"/>
      </bottom>
      <diagonal/>
    </border>
    <border>
      <left/>
      <right style="medium">
        <color theme="0"/>
      </right>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rgb="FFFFFFFF"/>
      </left>
      <right style="medium">
        <color rgb="FFFFFFFF"/>
      </right>
      <top style="medium">
        <color rgb="FFFFFFFF"/>
      </top>
      <bottom/>
      <diagonal/>
    </border>
  </borders>
  <cellStyleXfs count="7">
    <xf numFmtId="0" fontId="0" fillId="0" borderId="0"/>
    <xf numFmtId="164" fontId="3" fillId="0" borderId="0" applyFont="0" applyFill="0" applyBorder="0" applyAlignment="0" applyProtection="0"/>
    <xf numFmtId="0" fontId="10" fillId="0" borderId="0" applyNumberFormat="0" applyFill="0" applyBorder="0" applyAlignment="0" applyProtection="0"/>
    <xf numFmtId="0" fontId="11" fillId="0" borderId="0"/>
    <xf numFmtId="0" fontId="2" fillId="0" borderId="0"/>
    <xf numFmtId="0" fontId="8" fillId="0" borderId="0"/>
    <xf numFmtId="9" fontId="8" fillId="0" borderId="0" applyFont="0" applyFill="0" applyBorder="0" applyAlignment="0" applyProtection="0"/>
  </cellStyleXfs>
  <cellXfs count="109">
    <xf numFmtId="0" fontId="0" fillId="0" borderId="0" xfId="0"/>
    <xf numFmtId="0" fontId="0" fillId="0" borderId="0" xfId="0" applyBorder="1"/>
    <xf numFmtId="0" fontId="0" fillId="0" borderId="0" xfId="0" applyFill="1"/>
    <xf numFmtId="0" fontId="0" fillId="0" borderId="0" xfId="0" applyAlignment="1">
      <alignment vertical="top"/>
    </xf>
    <xf numFmtId="0" fontId="0" fillId="0" borderId="0" xfId="0"/>
    <xf numFmtId="0" fontId="11" fillId="3" borderId="0" xfId="3" applyFill="1"/>
    <xf numFmtId="0" fontId="11" fillId="2" borderId="0" xfId="3" applyFill="1"/>
    <xf numFmtId="0" fontId="2" fillId="0" borderId="0" xfId="4"/>
    <xf numFmtId="0" fontId="15" fillId="0" borderId="0" xfId="4" applyFont="1" applyBorder="1" applyAlignment="1">
      <alignment horizontal="left"/>
    </xf>
    <xf numFmtId="0" fontId="11" fillId="0" borderId="0" xfId="4" applyFont="1" applyBorder="1" applyAlignment="1">
      <alignment horizontal="center"/>
    </xf>
    <xf numFmtId="0" fontId="14" fillId="4" borderId="0" xfId="4" applyFont="1" applyFill="1" applyBorder="1" applyAlignment="1">
      <alignment vertical="center" wrapText="1"/>
    </xf>
    <xf numFmtId="0" fontId="19" fillId="4" borderId="4" xfId="4" applyFont="1" applyFill="1" applyBorder="1" applyAlignment="1">
      <alignment horizontal="left" vertical="center" wrapText="1" readingOrder="1"/>
    </xf>
    <xf numFmtId="0" fontId="2" fillId="0" borderId="0" xfId="4" applyFont="1"/>
    <xf numFmtId="0" fontId="5" fillId="0" borderId="0" xfId="4" applyFont="1" applyAlignment="1">
      <alignment vertical="center"/>
    </xf>
    <xf numFmtId="0" fontId="19" fillId="4" borderId="4" xfId="4" applyFont="1" applyFill="1" applyBorder="1" applyAlignment="1">
      <alignment horizontal="center" vertical="center" wrapText="1" readingOrder="1"/>
    </xf>
    <xf numFmtId="0" fontId="3" fillId="5" borderId="4" xfId="4" applyFont="1" applyFill="1" applyBorder="1" applyAlignment="1">
      <alignment horizontal="center" vertical="center" wrapText="1" readingOrder="1"/>
    </xf>
    <xf numFmtId="14" fontId="16" fillId="9" borderId="4" xfId="4" applyNumberFormat="1" applyFont="1" applyFill="1" applyBorder="1" applyAlignment="1">
      <alignment horizontal="center" vertical="center" wrapText="1" readingOrder="1"/>
    </xf>
    <xf numFmtId="0" fontId="16" fillId="9" borderId="4" xfId="4" applyFont="1" applyFill="1" applyBorder="1" applyAlignment="1">
      <alignment horizontal="left" vertical="center" wrapText="1" readingOrder="1"/>
    </xf>
    <xf numFmtId="0" fontId="16" fillId="9" borderId="4" xfId="4" applyFont="1" applyFill="1" applyBorder="1" applyAlignment="1">
      <alignment horizontal="center" vertical="center" wrapText="1" readingOrder="1"/>
    </xf>
    <xf numFmtId="0" fontId="16" fillId="0" borderId="0" xfId="4" applyFont="1" applyBorder="1" applyAlignment="1">
      <alignment vertical="top" wrapText="1" readingOrder="1"/>
    </xf>
    <xf numFmtId="0" fontId="20" fillId="0" borderId="0" xfId="0" applyFont="1"/>
    <xf numFmtId="0" fontId="11" fillId="0" borderId="0" xfId="0" applyFont="1"/>
    <xf numFmtId="0" fontId="9" fillId="7" borderId="3" xfId="0" applyFont="1" applyFill="1" applyBorder="1" applyAlignment="1">
      <alignment horizontal="left" vertical="center" indent="1"/>
    </xf>
    <xf numFmtId="0" fontId="0" fillId="7" borderId="3" xfId="0" applyFill="1" applyBorder="1"/>
    <xf numFmtId="0" fontId="7" fillId="7" borderId="3" xfId="0" applyFont="1" applyFill="1" applyBorder="1" applyAlignment="1">
      <alignment horizontal="center"/>
    </xf>
    <xf numFmtId="0" fontId="5" fillId="0" borderId="1" xfId="0" applyFont="1" applyFill="1" applyBorder="1" applyAlignment="1">
      <alignment horizontal="center" vertical="center" wrapText="1"/>
    </xf>
    <xf numFmtId="0" fontId="21" fillId="0" borderId="10" xfId="0" applyFont="1" applyBorder="1"/>
    <xf numFmtId="0" fontId="0" fillId="7" borderId="0" xfId="0" applyFill="1"/>
    <xf numFmtId="0" fontId="4" fillId="2" borderId="1" xfId="0" applyFont="1" applyFill="1" applyBorder="1" applyAlignment="1">
      <alignment vertical="center" wrapText="1"/>
    </xf>
    <xf numFmtId="0" fontId="9" fillId="6" borderId="0" xfId="0" applyFont="1" applyFill="1" applyBorder="1" applyAlignment="1">
      <alignment vertical="top"/>
    </xf>
    <xf numFmtId="0" fontId="9" fillId="6" borderId="0" xfId="0" applyFont="1" applyFill="1" applyBorder="1" applyAlignment="1">
      <alignment horizontal="left" vertical="center" indent="1"/>
    </xf>
    <xf numFmtId="0" fontId="0" fillId="6" borderId="0" xfId="0" applyFill="1"/>
    <xf numFmtId="0" fontId="7" fillId="6" borderId="0" xfId="0" applyFont="1" applyFill="1" applyBorder="1" applyAlignment="1">
      <alignment horizontal="center"/>
    </xf>
    <xf numFmtId="0" fontId="5" fillId="6" borderId="0" xfId="0" applyFont="1" applyFill="1" applyBorder="1" applyAlignment="1">
      <alignment vertical="center"/>
    </xf>
    <xf numFmtId="0" fontId="5" fillId="6" borderId="0" xfId="0" applyFont="1" applyFill="1" applyBorder="1" applyAlignment="1">
      <alignment horizontal="center" vertical="center"/>
    </xf>
    <xf numFmtId="0" fontId="9" fillId="6" borderId="0" xfId="0" applyFont="1" applyFill="1" applyAlignment="1">
      <alignment horizontal="left" vertical="center" indent="1"/>
    </xf>
    <xf numFmtId="0" fontId="7" fillId="6" borderId="0" xfId="0" applyFont="1" applyFill="1" applyBorder="1" applyAlignment="1">
      <alignment horizontal="center" vertical="top" wrapText="1"/>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top"/>
    </xf>
    <xf numFmtId="0" fontId="0" fillId="6" borderId="0" xfId="0" applyFill="1" applyAlignment="1">
      <alignment vertical="top"/>
    </xf>
    <xf numFmtId="0" fontId="5" fillId="7" borderId="0" xfId="0" applyFont="1" applyFill="1"/>
    <xf numFmtId="2" fontId="0" fillId="6" borderId="0" xfId="0" applyNumberFormat="1" applyFill="1" applyAlignment="1">
      <alignment horizontal="center" vertical="center"/>
    </xf>
    <xf numFmtId="0" fontId="0" fillId="6" borderId="0" xfId="0" applyFill="1" applyAlignment="1">
      <alignment horizontal="center" vertical="center"/>
    </xf>
    <xf numFmtId="0" fontId="5" fillId="2" borderId="13" xfId="5" applyFont="1" applyFill="1" applyBorder="1" applyAlignment="1">
      <alignment horizontal="center" vertical="center" wrapText="1"/>
    </xf>
    <xf numFmtId="0" fontId="17" fillId="0" borderId="0" xfId="0" applyFont="1"/>
    <xf numFmtId="0" fontId="17" fillId="0" borderId="0" xfId="0" applyFont="1" applyFill="1"/>
    <xf numFmtId="0" fontId="22" fillId="0" borderId="0" xfId="0" applyFont="1"/>
    <xf numFmtId="0" fontId="12" fillId="0" borderId="0" xfId="0" applyFont="1" applyBorder="1"/>
    <xf numFmtId="0" fontId="0" fillId="0" borderId="11" xfId="0" applyBorder="1"/>
    <xf numFmtId="2" fontId="26" fillId="8" borderId="0" xfId="0" applyNumberFormat="1" applyFont="1" applyFill="1" applyAlignment="1">
      <alignment horizontal="center" vertical="center" wrapText="1"/>
    </xf>
    <xf numFmtId="0" fontId="28" fillId="0" borderId="0" xfId="0" applyFont="1"/>
    <xf numFmtId="0" fontId="5" fillId="6" borderId="0" xfId="5" applyFont="1" applyFill="1" applyBorder="1" applyAlignment="1">
      <alignment horizontal="center" vertical="center" wrapText="1"/>
    </xf>
    <xf numFmtId="0" fontId="4" fillId="6" borderId="0" xfId="0" applyFont="1" applyFill="1" applyBorder="1" applyAlignment="1">
      <alignment vertical="center" wrapText="1"/>
    </xf>
    <xf numFmtId="0" fontId="3" fillId="0" borderId="11" xfId="0" applyFont="1" applyBorder="1"/>
    <xf numFmtId="0" fontId="3" fillId="0" borderId="12" xfId="0" applyFont="1" applyFill="1" applyBorder="1"/>
    <xf numFmtId="0" fontId="25" fillId="11" borderId="19" xfId="0" applyFont="1" applyFill="1" applyBorder="1" applyAlignment="1">
      <alignment horizontal="left" vertical="center" wrapText="1" readingOrder="1"/>
    </xf>
    <xf numFmtId="0" fontId="25" fillId="6" borderId="23" xfId="0" applyFont="1" applyFill="1" applyBorder="1" applyAlignment="1">
      <alignment horizontal="left" vertical="center" wrapText="1" readingOrder="1"/>
    </xf>
    <xf numFmtId="0" fontId="25" fillId="6" borderId="19" xfId="0" applyFont="1" applyFill="1" applyBorder="1" applyAlignment="1">
      <alignment horizontal="left" vertical="center" wrapText="1" readingOrder="1"/>
    </xf>
    <xf numFmtId="0" fontId="25" fillId="11" borderId="25" xfId="0" applyFont="1" applyFill="1" applyBorder="1" applyAlignment="1">
      <alignment horizontal="left" vertical="center" wrapText="1" readingOrder="1"/>
    </xf>
    <xf numFmtId="0" fontId="25" fillId="6" borderId="26" xfId="0" applyFont="1" applyFill="1" applyBorder="1" applyAlignment="1">
      <alignment horizontal="left" vertical="center" wrapText="1" readingOrder="1"/>
    </xf>
    <xf numFmtId="0" fontId="30" fillId="12"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1" fillId="11" borderId="19" xfId="0" applyFont="1" applyFill="1" applyBorder="1" applyAlignment="1">
      <alignment horizontal="left" vertical="center" wrapText="1" readingOrder="1"/>
    </xf>
    <xf numFmtId="0" fontId="31" fillId="10" borderId="19" xfId="0" applyFont="1" applyFill="1" applyBorder="1" applyAlignment="1">
      <alignment horizontal="left" vertical="center" wrapText="1" readingOrder="1"/>
    </xf>
    <xf numFmtId="0" fontId="25" fillId="10" borderId="25" xfId="0" applyFont="1" applyFill="1" applyBorder="1" applyAlignment="1">
      <alignment horizontal="left" vertical="center" wrapText="1" readingOrder="1"/>
    </xf>
    <xf numFmtId="0" fontId="5" fillId="7" borderId="0" xfId="0" applyFont="1" applyFill="1" applyBorder="1" applyAlignment="1">
      <alignment vertical="top"/>
    </xf>
    <xf numFmtId="0" fontId="1" fillId="0" borderId="0" xfId="4" applyFont="1"/>
    <xf numFmtId="0" fontId="0" fillId="6" borderId="29" xfId="0" applyFill="1" applyBorder="1" applyAlignment="1">
      <alignment horizontal="center" vertical="center"/>
    </xf>
    <xf numFmtId="0" fontId="25" fillId="10" borderId="33" xfId="0" applyFont="1" applyFill="1" applyBorder="1" applyAlignment="1">
      <alignment horizontal="left" vertical="center" wrapText="1" readingOrder="1"/>
    </xf>
    <xf numFmtId="0" fontId="11" fillId="0" borderId="0" xfId="4" applyFont="1" applyAlignment="1">
      <alignment horizontal="center"/>
    </xf>
    <xf numFmtId="0" fontId="25" fillId="10" borderId="19" xfId="0" applyFont="1" applyFill="1" applyBorder="1" applyAlignment="1">
      <alignment horizontal="left" vertical="center" wrapText="1" readingOrder="1"/>
    </xf>
    <xf numFmtId="0" fontId="13" fillId="0" borderId="0" xfId="3" applyFont="1" applyFill="1" applyAlignment="1">
      <alignment horizontal="left" vertical="center" wrapText="1" indent="15"/>
    </xf>
    <xf numFmtId="0" fontId="13" fillId="0" borderId="0" xfId="3" applyFont="1" applyFill="1" applyAlignment="1">
      <alignment horizontal="left" vertical="center" indent="15"/>
    </xf>
    <xf numFmtId="0" fontId="14" fillId="4" borderId="0" xfId="4" applyFont="1" applyFill="1" applyBorder="1" applyAlignment="1">
      <alignment horizontal="center" vertical="center" wrapText="1"/>
    </xf>
    <xf numFmtId="0" fontId="16" fillId="9" borderId="5" xfId="4" applyFont="1" applyFill="1" applyBorder="1" applyAlignment="1">
      <alignment horizontal="left" vertical="center" wrapText="1" readingOrder="1"/>
    </xf>
    <xf numFmtId="0" fontId="16" fillId="9" borderId="6" xfId="4" applyFont="1" applyFill="1" applyBorder="1" applyAlignment="1">
      <alignment horizontal="left" vertical="center" wrapText="1" readingOrder="1"/>
    </xf>
    <xf numFmtId="0" fontId="16" fillId="9" borderId="7" xfId="4" applyFont="1" applyFill="1" applyBorder="1" applyAlignment="1">
      <alignment horizontal="left" vertical="center" wrapText="1" readingOrder="1"/>
    </xf>
    <xf numFmtId="0" fontId="19" fillId="4" borderId="8" xfId="4" applyFont="1" applyFill="1" applyBorder="1" applyAlignment="1">
      <alignment horizontal="center" vertical="center" wrapText="1" readingOrder="1"/>
    </xf>
    <xf numFmtId="0" fontId="19" fillId="4" borderId="9" xfId="4" applyFont="1" applyFill="1" applyBorder="1" applyAlignment="1">
      <alignment horizontal="center" vertical="center" wrapText="1" readingOrder="1"/>
    </xf>
    <xf numFmtId="0" fontId="11" fillId="6" borderId="0" xfId="4" applyFont="1" applyFill="1" applyBorder="1" applyAlignment="1">
      <alignment horizontal="left" vertical="top" wrapText="1"/>
    </xf>
    <xf numFmtId="0" fontId="14" fillId="4" borderId="2" xfId="4" applyFont="1" applyFill="1" applyBorder="1" applyAlignment="1">
      <alignment horizontal="center" vertical="center" wrapText="1"/>
    </xf>
    <xf numFmtId="0" fontId="11" fillId="0" borderId="0" xfId="4" applyFont="1" applyAlignment="1">
      <alignment horizontal="center"/>
    </xf>
    <xf numFmtId="0" fontId="3" fillId="0" borderId="0" xfId="4" applyFont="1" applyBorder="1" applyAlignment="1">
      <alignment horizontal="left" vertical="top" wrapText="1" readingOrder="1"/>
    </xf>
    <xf numFmtId="0" fontId="6" fillId="5" borderId="0" xfId="4" applyFont="1" applyFill="1" applyBorder="1" applyAlignment="1">
      <alignment horizontal="left" vertical="center"/>
    </xf>
    <xf numFmtId="0" fontId="3" fillId="6" borderId="0" xfId="4" applyFont="1" applyFill="1" applyBorder="1" applyAlignment="1">
      <alignment horizontal="left" vertical="top" wrapText="1"/>
    </xf>
    <xf numFmtId="0" fontId="16" fillId="0" borderId="0" xfId="4" applyFont="1" applyBorder="1" applyAlignment="1">
      <alignment horizontal="left" vertical="top" wrapText="1" readingOrder="1"/>
    </xf>
    <xf numFmtId="0" fontId="25" fillId="11" borderId="27" xfId="0" applyFont="1" applyFill="1" applyBorder="1" applyAlignment="1">
      <alignment horizontal="left" vertical="center" wrapText="1" readingOrder="1"/>
    </xf>
    <xf numFmtId="0" fontId="25" fillId="11" borderId="28" xfId="0" applyFont="1" applyFill="1" applyBorder="1" applyAlignment="1">
      <alignment horizontal="left" vertical="center" wrapText="1" readingOrder="1"/>
    </xf>
    <xf numFmtId="0" fontId="25" fillId="10" borderId="14" xfId="0" applyFont="1" applyFill="1" applyBorder="1" applyAlignment="1">
      <alignment horizontal="left" vertical="center" wrapText="1" readingOrder="1"/>
    </xf>
    <xf numFmtId="0" fontId="25" fillId="10" borderId="15" xfId="0" applyFont="1" applyFill="1" applyBorder="1" applyAlignment="1">
      <alignment horizontal="left" vertical="center" wrapText="1" readingOrder="1"/>
    </xf>
    <xf numFmtId="0" fontId="25" fillId="10" borderId="18" xfId="0" applyFont="1" applyFill="1" applyBorder="1" applyAlignment="1">
      <alignment horizontal="left" vertical="center" wrapText="1" readingOrder="1"/>
    </xf>
    <xf numFmtId="0" fontId="25" fillId="10" borderId="19" xfId="0" applyFont="1" applyFill="1" applyBorder="1" applyAlignment="1">
      <alignment horizontal="left" vertical="center" wrapText="1" readingOrder="1"/>
    </xf>
    <xf numFmtId="0" fontId="25" fillId="11" borderId="16" xfId="0" applyFont="1" applyFill="1" applyBorder="1" applyAlignment="1">
      <alignment horizontal="left" vertical="center" wrapText="1" readingOrder="1"/>
    </xf>
    <xf numFmtId="0" fontId="25" fillId="11" borderId="17" xfId="0" applyFont="1" applyFill="1" applyBorder="1" applyAlignment="1">
      <alignment horizontal="left" vertical="center" wrapText="1" readingOrder="1"/>
    </xf>
    <xf numFmtId="0" fontId="11" fillId="0" borderId="20" xfId="4" applyFont="1" applyFill="1" applyBorder="1" applyAlignment="1">
      <alignment horizontal="center" vertical="center" wrapText="1"/>
    </xf>
    <xf numFmtId="0" fontId="11" fillId="0" borderId="21" xfId="4" applyFont="1" applyFill="1" applyBorder="1" applyAlignment="1">
      <alignment horizontal="center" vertical="center" wrapText="1"/>
    </xf>
    <xf numFmtId="0" fontId="11" fillId="0" borderId="22" xfId="4" applyFont="1" applyFill="1" applyBorder="1" applyAlignment="1">
      <alignment horizontal="center" vertical="center" wrapText="1"/>
    </xf>
    <xf numFmtId="0" fontId="11" fillId="0" borderId="1" xfId="4" applyFont="1" applyFill="1" applyBorder="1" applyAlignment="1">
      <alignment horizontal="center" vertical="center" wrapText="1"/>
    </xf>
    <xf numFmtId="0" fontId="29" fillId="0" borderId="1" xfId="4" applyFont="1" applyFill="1" applyBorder="1" applyAlignment="1">
      <alignment horizontal="center" vertical="center" wrapText="1"/>
    </xf>
    <xf numFmtId="0" fontId="5" fillId="7" borderId="0" xfId="0" applyFont="1" applyFill="1" applyBorder="1" applyAlignment="1">
      <alignment horizontal="left" vertical="top"/>
    </xf>
    <xf numFmtId="0" fontId="3" fillId="6" borderId="0" xfId="5" applyFont="1" applyFill="1" applyAlignment="1">
      <alignment horizontal="left" vertical="center" wrapText="1"/>
    </xf>
    <xf numFmtId="0" fontId="25" fillId="10" borderId="30" xfId="0" applyFont="1" applyFill="1" applyBorder="1" applyAlignment="1">
      <alignment horizontal="left" vertical="center" wrapText="1" readingOrder="1"/>
    </xf>
    <xf numFmtId="0" fontId="25" fillId="10" borderId="32" xfId="0" applyFont="1" applyFill="1" applyBorder="1" applyAlignment="1">
      <alignment horizontal="left" vertical="center" wrapText="1" readingOrder="1"/>
    </xf>
    <xf numFmtId="0" fontId="5" fillId="6" borderId="0" xfId="0" applyFont="1" applyFill="1" applyBorder="1" applyAlignment="1">
      <alignment horizontal="left" vertical="top" wrapText="1"/>
    </xf>
    <xf numFmtId="0" fontId="18" fillId="4" borderId="0" xfId="0" applyFont="1" applyFill="1" applyAlignment="1">
      <alignment horizontal="center" vertical="center" wrapText="1"/>
    </xf>
    <xf numFmtId="0" fontId="25" fillId="11" borderId="24" xfId="0" applyFont="1" applyFill="1" applyBorder="1" applyAlignment="1">
      <alignment horizontal="left" vertical="center" wrapText="1" readingOrder="1"/>
    </xf>
    <xf numFmtId="0" fontId="5" fillId="6" borderId="0" xfId="0" applyFont="1" applyFill="1" applyAlignment="1">
      <alignment horizontal="center" vertical="center" textRotation="90"/>
    </xf>
    <xf numFmtId="0" fontId="25" fillId="10" borderId="31" xfId="0" applyFont="1" applyFill="1" applyBorder="1" applyAlignment="1">
      <alignment horizontal="left" vertical="center" wrapText="1" readingOrder="1"/>
    </xf>
    <xf numFmtId="0" fontId="25" fillId="11" borderId="31" xfId="0" applyFont="1" applyFill="1" applyBorder="1" applyAlignment="1">
      <alignment horizontal="left" vertical="center" wrapText="1" readingOrder="1"/>
    </xf>
  </cellXfs>
  <cellStyles count="7">
    <cellStyle name="Euro" xfId="1" xr:uid="{00000000-0005-0000-0000-000000000000}"/>
    <cellStyle name="EY House"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Percent 2" xfId="6" xr:uid="{00000000-0005-0000-0000-000006000000}"/>
  </cellStyles>
  <dxfs count="216">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rgb="FF0070C0"/>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rgb="FF0070C0"/>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theme="0"/>
      </font>
      <fill>
        <patternFill>
          <bgColor rgb="FF0070C0"/>
        </patternFill>
      </fill>
    </dxf>
    <dxf>
      <font>
        <color theme="0"/>
      </font>
      <fill>
        <patternFill>
          <bgColor theme="0" tint="-0.24994659260841701"/>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0070C0"/>
        </patternFill>
      </fill>
    </dxf>
    <dxf>
      <font>
        <color theme="0"/>
      </font>
      <fill>
        <patternFill>
          <bgColor theme="0" tint="-0.24994659260841701"/>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34998626667073579"/>
        </patternFill>
      </fill>
    </dxf>
    <dxf>
      <font>
        <color theme="0"/>
      </font>
      <fill>
        <patternFill>
          <bgColor rgb="FF004EA8"/>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4B4B"/>
      <rgbColor rgb="000066CC"/>
      <rgbColor rgb="00CCCCFF"/>
      <rgbColor rgb="00000080"/>
      <rgbColor rgb="00FF00FF"/>
      <rgbColor rgb="00FFFF00"/>
      <rgbColor rgb="0000FFFF"/>
      <rgbColor rgb="00800080"/>
      <rgbColor rgb="00800000"/>
      <rgbColor rgb="007F7E82"/>
      <rgbColor rgb="000000FF"/>
      <rgbColor rgb="0000CCFF"/>
      <rgbColor rgb="00CCFFFF"/>
      <rgbColor rgb="00CCFFCC"/>
      <rgbColor rgb="00FFFF99"/>
      <rgbColor rgb="0099CCFF"/>
      <rgbColor rgb="00FF99CC"/>
      <rgbColor rgb="00CC99FF"/>
      <rgbColor rgb="00FFCC99"/>
      <rgbColor rgb="003366FF"/>
      <rgbColor rgb="0033CCCC"/>
      <rgbColor rgb="007F7E82"/>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0D8E8"/>
      <color rgb="FF004EA8"/>
      <color rgb="FFABDBDE"/>
      <color rgb="FFF49600"/>
      <color rgb="FF00F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2416307</xdr:colOff>
      <xdr:row>36</xdr:row>
      <xdr:rowOff>71843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02707" cy="5901143"/>
        </a:xfrm>
        <a:prstGeom prst="rect">
          <a:avLst/>
        </a:prstGeom>
      </xdr:spPr>
    </xdr:pic>
    <xdr:clientData/>
  </xdr:twoCellAnchor>
  <xdr:twoCellAnchor>
    <xdr:from>
      <xdr:col>5</xdr:col>
      <xdr:colOff>244928</xdr:colOff>
      <xdr:row>19</xdr:row>
      <xdr:rowOff>13607</xdr:rowOff>
    </xdr:from>
    <xdr:to>
      <xdr:col>9</xdr:col>
      <xdr:colOff>2272391</xdr:colOff>
      <xdr:row>30</xdr:row>
      <xdr:rowOff>95250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06535" y="3116036"/>
          <a:ext cx="4476749" cy="1877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rgbClr val="004EA8"/>
              </a:solidFill>
              <a:effectLst/>
              <a:uLnTx/>
              <a:uFillTx/>
              <a:latin typeface="Arial" panose="020B0604020202020204" pitchFamily="34" charset="0"/>
              <a:ea typeface="+mn-ea"/>
              <a:cs typeface="Arial" panose="020B0604020202020204" pitchFamily="34" charset="0"/>
            </a:rPr>
            <a:t>Organisational Readiness Assessment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1</xdr:col>
      <xdr:colOff>1644896</xdr:colOff>
      <xdr:row>0</xdr:row>
      <xdr:rowOff>661876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57150"/>
          <a:ext cx="1587746" cy="604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179917</xdr:colOff>
      <xdr:row>0</xdr:row>
      <xdr:rowOff>95250</xdr:rowOff>
    </xdr:from>
    <xdr:to>
      <xdr:col>2</xdr:col>
      <xdr:colOff>476496</xdr:colOff>
      <xdr:row>0</xdr:row>
      <xdr:rowOff>699976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917" y="95250"/>
          <a:ext cx="1611029" cy="6047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115171</xdr:colOff>
      <xdr:row>0</xdr:row>
      <xdr:rowOff>163107</xdr:rowOff>
    </xdr:from>
    <xdr:to>
      <xdr:col>6</xdr:col>
      <xdr:colOff>510265</xdr:colOff>
      <xdr:row>1</xdr:row>
      <xdr:rowOff>415715</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004" y="163107"/>
          <a:ext cx="2210050" cy="8558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115171</xdr:colOff>
      <xdr:row>0</xdr:row>
      <xdr:rowOff>163107</xdr:rowOff>
    </xdr:from>
    <xdr:to>
      <xdr:col>6</xdr:col>
      <xdr:colOff>319765</xdr:colOff>
      <xdr:row>1</xdr:row>
      <xdr:rowOff>415715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21" y="163107"/>
          <a:ext cx="2214369" cy="852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115171</xdr:colOff>
      <xdr:row>0</xdr:row>
      <xdr:rowOff>163107</xdr:rowOff>
    </xdr:from>
    <xdr:to>
      <xdr:col>6</xdr:col>
      <xdr:colOff>310240</xdr:colOff>
      <xdr:row>1</xdr:row>
      <xdr:rowOff>415715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21" y="163107"/>
          <a:ext cx="2214369" cy="8526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yerju1\Documents\Clients\Better%20Care%20Victoria\Reviewed%20docs%20and%20Templates\Lesson%20learned%20Register\20160215%20-%20TH%20-%20iPMO%20-%20INF%20-%20LessonsLearnedRegister%20-%20v0%205%20-%20T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skcmt.ey.net/WINDOWS/Temp/notesE1EF34/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skcmt.ey.net/Documents%20and%20Settings/decoula/My%20Documents/EY%20Consulting/BAS%20GLobal%20Methodology/Tools/Issue%20Log/Tool%20-%20Issues%20Log%20v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RAS\Clients\Curtin%20Uni\2009-10\Academic%20and%20Business%20Process%20Review\100511%20CBS%20Program%20Assumptions%20and%20Decisions%20Log%20v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skcmt.ey.net/WINDOWS/Temp/Project%20Health%20Assessment%20Tool/Project%20Health%20Assessment%20Check%20v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skcmt.ey.net/WINDOWS/Temp/notesE1EF34/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vision History"/>
      <sheetName val="How to use"/>
      <sheetName val="Lessons learned register"/>
      <sheetName val="Data validation"/>
    </sheetNames>
    <sheetDataSet>
      <sheetData sheetId="0" refreshError="1"/>
      <sheetData sheetId="1" refreshError="1"/>
      <sheetData sheetId="2" refreshError="1"/>
      <sheetData sheetId="3" refreshError="1"/>
      <sheetData sheetId="4">
        <row r="1">
          <cell r="A1" t="str">
            <v>Positive</v>
          </cell>
        </row>
        <row r="2">
          <cell r="A2" t="str">
            <v>Negative</v>
          </cell>
        </row>
        <row r="3">
          <cell r="A3" t="str">
            <v>Neutral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Overview"/>
      <sheetName val="User Guidance"/>
      <sheetName val="Issue Logging Form"/>
      <sheetName val="Issue Log"/>
      <sheetName val="Administration"/>
    </sheetNames>
    <sheetDataSet>
      <sheetData sheetId="0" refreshError="1"/>
      <sheetData sheetId="1" refreshError="1"/>
      <sheetData sheetId="2" refreshError="1"/>
      <sheetData sheetId="3" refreshError="1"/>
      <sheetData sheetId="4">
        <row r="7">
          <cell r="B7" t="str">
            <v>Workstream 1</v>
          </cell>
          <cell r="D7" t="str">
            <v>Open</v>
          </cell>
          <cell r="F7">
            <v>1</v>
          </cell>
        </row>
        <row r="8">
          <cell r="B8" t="str">
            <v>Workstream 2</v>
          </cell>
          <cell r="D8" t="str">
            <v>Closed</v>
          </cell>
          <cell r="F8">
            <v>2</v>
          </cell>
        </row>
        <row r="9">
          <cell r="B9" t="str">
            <v>Workstream 3</v>
          </cell>
          <cell r="D9" t="str">
            <v>Monitor</v>
          </cell>
          <cell r="F9">
            <v>3</v>
          </cell>
        </row>
        <row r="10">
          <cell r="B10" t="str">
            <v>N/A</v>
          </cell>
          <cell r="D10" t="str">
            <v>N/A</v>
          </cell>
          <cell r="F10" t="str">
            <v>N/A</v>
          </cell>
        </row>
        <row r="13">
          <cell r="B13" t="str">
            <v>AB</v>
          </cell>
        </row>
        <row r="14">
          <cell r="B14" t="str">
            <v>BC</v>
          </cell>
        </row>
        <row r="15">
          <cell r="B15" t="str">
            <v>CD</v>
          </cell>
        </row>
        <row r="16">
          <cell r="B16"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Program Decisions"/>
      <sheetName val="CBS Program Assumptions"/>
      <sheetName val="Droplists"/>
    </sheetNames>
    <sheetDataSet>
      <sheetData sheetId="0"/>
      <sheetData sheetId="1"/>
      <sheetData sheetId="2">
        <row r="13">
          <cell r="A13" t="str">
            <v>Heidi Riddell</v>
          </cell>
        </row>
        <row r="14">
          <cell r="A14" t="str">
            <v>Ian Rakich</v>
          </cell>
        </row>
        <row r="15">
          <cell r="A15" t="str">
            <v>Duncan Bentley</v>
          </cell>
        </row>
        <row r="16">
          <cell r="A16" t="str">
            <v>Joan Squelch</v>
          </cell>
        </row>
        <row r="17">
          <cell r="A17" t="str">
            <v>Rob Walker</v>
          </cell>
        </row>
        <row r="18">
          <cell r="A18" t="str">
            <v>Gareth Clear</v>
          </cell>
        </row>
        <row r="19">
          <cell r="A19" t="str">
            <v>Dunya Dolmatoff</v>
          </cell>
        </row>
        <row r="20">
          <cell r="A20" t="str">
            <v>Danielle Bollig</v>
          </cell>
        </row>
        <row r="23">
          <cell r="A23" t="str">
            <v>*** END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High Level"/>
      <sheetName val="High Lvl Radar"/>
      <sheetName val="Detailed Level"/>
      <sheetName val="Detail Lvl Radar"/>
      <sheetName val="Chg Mgmt Outcome Ratings"/>
      <sheetName val="Benefits Outcome Ratings"/>
      <sheetName val="Prg &amp; Proj Mgmt Outcome Ratings"/>
      <sheetName val="Q &amp; RM Outcome Ratings"/>
      <sheetName val="Outcome Ratings - Plan Phase"/>
      <sheetName val="Outcome Ratings - Deliver Phase"/>
      <sheetName val="Outcome Ratings - Close Phase"/>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x</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sheetData sheetId="1"/>
      <sheetData sheetId="2"/>
      <sheetData sheetId="3"/>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zoomScaleNormal="100" workbookViewId="0" xr3:uid="{AEA406A1-0E4B-5B11-9CD5-51D6E497D94C}">
      <selection activeCell="K47" sqref="K47"/>
    </sheetView>
  </sheetViews>
  <sheetFormatPr defaultRowHeight="12.75"/>
  <cols>
    <col min="1" max="9" width="9.140625" style="5"/>
    <col min="10" max="10" width="36.28515625" style="5" customWidth="1"/>
    <col min="11" max="16384" width="9.140625" style="5"/>
  </cols>
  <sheetData>
    <row r="1" spans="1:10" ht="12.75" customHeight="1">
      <c r="A1" s="71"/>
      <c r="B1" s="72"/>
      <c r="C1" s="72"/>
      <c r="D1" s="72"/>
      <c r="E1" s="72"/>
      <c r="F1" s="72"/>
      <c r="G1" s="72"/>
      <c r="H1" s="72"/>
      <c r="I1" s="72"/>
      <c r="J1" s="72"/>
    </row>
    <row r="2" spans="1:10" ht="12.75" customHeight="1">
      <c r="A2" s="72"/>
      <c r="B2" s="72"/>
      <c r="C2" s="72"/>
      <c r="D2" s="72"/>
      <c r="E2" s="72"/>
      <c r="F2" s="72"/>
      <c r="G2" s="72"/>
      <c r="H2" s="72"/>
      <c r="I2" s="72"/>
      <c r="J2" s="72"/>
    </row>
    <row r="3" spans="1:10" ht="12.75" customHeight="1">
      <c r="A3" s="72"/>
      <c r="B3" s="72"/>
      <c r="C3" s="72"/>
      <c r="D3" s="72"/>
      <c r="E3" s="72"/>
      <c r="F3" s="72"/>
      <c r="G3" s="72"/>
      <c r="H3" s="72"/>
      <c r="I3" s="72"/>
      <c r="J3" s="72"/>
    </row>
    <row r="4" spans="1:10" ht="12.75" customHeight="1">
      <c r="A4" s="72"/>
      <c r="B4" s="72"/>
      <c r="C4" s="72"/>
      <c r="D4" s="72"/>
      <c r="E4" s="72"/>
      <c r="F4" s="72"/>
      <c r="G4" s="72"/>
      <c r="H4" s="72"/>
      <c r="I4" s="72"/>
      <c r="J4" s="72"/>
    </row>
    <row r="5" spans="1:10" ht="12.75" customHeight="1">
      <c r="A5" s="72"/>
      <c r="B5" s="72"/>
      <c r="C5" s="72"/>
      <c r="D5" s="72"/>
      <c r="E5" s="72"/>
      <c r="F5" s="72"/>
      <c r="G5" s="72"/>
      <c r="H5" s="72"/>
      <c r="I5" s="72"/>
      <c r="J5" s="72"/>
    </row>
    <row r="6" spans="1:10" ht="12.75" customHeight="1">
      <c r="A6" s="72"/>
      <c r="B6" s="72"/>
      <c r="C6" s="72"/>
      <c r="D6" s="72"/>
      <c r="E6" s="72"/>
      <c r="F6" s="72"/>
      <c r="G6" s="72"/>
      <c r="H6" s="72"/>
      <c r="I6" s="72"/>
      <c r="J6" s="72"/>
    </row>
    <row r="7" spans="1:10" ht="12.75" customHeight="1">
      <c r="A7" s="72"/>
      <c r="B7" s="72"/>
      <c r="C7" s="72"/>
      <c r="D7" s="72"/>
      <c r="E7" s="72"/>
      <c r="F7" s="72"/>
      <c r="G7" s="72"/>
      <c r="H7" s="72"/>
      <c r="I7" s="72"/>
      <c r="J7" s="72"/>
    </row>
    <row r="8" spans="1:10" ht="12.75" customHeight="1">
      <c r="A8" s="72"/>
      <c r="B8" s="72"/>
      <c r="C8" s="72"/>
      <c r="D8" s="72"/>
      <c r="E8" s="72"/>
      <c r="F8" s="72"/>
      <c r="G8" s="72"/>
      <c r="H8" s="72"/>
      <c r="I8" s="72"/>
      <c r="J8" s="72"/>
    </row>
    <row r="9" spans="1:10" ht="12.75" customHeight="1">
      <c r="A9" s="72"/>
      <c r="B9" s="72"/>
      <c r="C9" s="72"/>
      <c r="D9" s="72"/>
      <c r="E9" s="72"/>
      <c r="F9" s="72"/>
      <c r="G9" s="72"/>
      <c r="H9" s="72"/>
      <c r="I9" s="72"/>
      <c r="J9" s="72"/>
    </row>
    <row r="10" spans="1:10" ht="12.75" customHeight="1">
      <c r="A10" s="72"/>
      <c r="B10" s="72"/>
      <c r="C10" s="72"/>
      <c r="D10" s="72"/>
      <c r="E10" s="72"/>
      <c r="F10" s="72"/>
      <c r="G10" s="72"/>
      <c r="H10" s="72"/>
      <c r="I10" s="72"/>
      <c r="J10" s="72"/>
    </row>
    <row r="11" spans="1:10" ht="12.75" customHeight="1">
      <c r="A11" s="72"/>
      <c r="B11" s="72"/>
      <c r="C11" s="72"/>
      <c r="D11" s="72"/>
      <c r="E11" s="72"/>
      <c r="F11" s="72"/>
      <c r="G11" s="72"/>
      <c r="H11" s="72"/>
      <c r="I11" s="72"/>
      <c r="J11" s="72"/>
    </row>
    <row r="12" spans="1:10" ht="12.75" customHeight="1">
      <c r="A12" s="72"/>
      <c r="B12" s="72"/>
      <c r="C12" s="72"/>
      <c r="D12" s="72"/>
      <c r="E12" s="72"/>
      <c r="F12" s="72"/>
      <c r="G12" s="72"/>
      <c r="H12" s="72"/>
      <c r="I12" s="72"/>
      <c r="J12" s="72"/>
    </row>
    <row r="13" spans="1:10" ht="12.75" customHeight="1">
      <c r="A13" s="72"/>
      <c r="B13" s="72"/>
      <c r="C13" s="72"/>
      <c r="D13" s="72"/>
      <c r="E13" s="72"/>
      <c r="F13" s="72"/>
      <c r="G13" s="72"/>
      <c r="H13" s="72"/>
      <c r="I13" s="72"/>
      <c r="J13" s="72"/>
    </row>
    <row r="14" spans="1:10" ht="12.75" customHeight="1">
      <c r="A14" s="72"/>
      <c r="B14" s="72"/>
      <c r="C14" s="72"/>
      <c r="D14" s="72"/>
      <c r="E14" s="72"/>
      <c r="F14" s="72"/>
      <c r="G14" s="72"/>
      <c r="H14" s="72"/>
      <c r="I14" s="72"/>
      <c r="J14" s="72"/>
    </row>
    <row r="15" spans="1:10" ht="12.75" customHeight="1">
      <c r="A15" s="72"/>
      <c r="B15" s="72"/>
      <c r="C15" s="72"/>
      <c r="D15" s="72"/>
      <c r="E15" s="72"/>
      <c r="F15" s="72"/>
      <c r="G15" s="72"/>
      <c r="H15" s="72"/>
      <c r="I15" s="72"/>
      <c r="J15" s="72"/>
    </row>
    <row r="16" spans="1:10" ht="12.75" customHeight="1">
      <c r="A16" s="72"/>
      <c r="B16" s="72"/>
      <c r="C16" s="72"/>
      <c r="D16" s="72"/>
      <c r="E16" s="72"/>
      <c r="F16" s="72"/>
      <c r="G16" s="72"/>
      <c r="H16" s="72"/>
      <c r="I16" s="72"/>
      <c r="J16" s="72"/>
    </row>
    <row r="17" spans="1:10" ht="12.75" customHeight="1">
      <c r="A17" s="72"/>
      <c r="B17" s="72"/>
      <c r="C17" s="72"/>
      <c r="D17" s="72"/>
      <c r="E17" s="72"/>
      <c r="F17" s="72"/>
      <c r="G17" s="72"/>
      <c r="H17" s="72"/>
      <c r="I17" s="72"/>
      <c r="J17" s="72"/>
    </row>
    <row r="18" spans="1:10" ht="12.75" customHeight="1">
      <c r="A18" s="72"/>
      <c r="B18" s="72"/>
      <c r="C18" s="72"/>
      <c r="D18" s="72"/>
      <c r="E18" s="72"/>
      <c r="F18" s="72"/>
      <c r="G18" s="72"/>
      <c r="H18" s="72"/>
      <c r="I18" s="72"/>
      <c r="J18" s="72"/>
    </row>
    <row r="19" spans="1:10" ht="12.75" customHeight="1">
      <c r="A19" s="72"/>
      <c r="B19" s="72"/>
      <c r="C19" s="72"/>
      <c r="D19" s="72"/>
      <c r="E19" s="72"/>
      <c r="F19" s="72"/>
      <c r="G19" s="72"/>
      <c r="H19" s="72"/>
      <c r="I19" s="72"/>
      <c r="J19" s="72"/>
    </row>
    <row r="20" spans="1:10" ht="12.75" customHeight="1">
      <c r="A20" s="72"/>
      <c r="B20" s="72"/>
      <c r="C20" s="72"/>
      <c r="D20" s="72"/>
      <c r="E20" s="72"/>
      <c r="F20" s="72"/>
      <c r="G20" s="72"/>
      <c r="H20" s="72"/>
      <c r="I20" s="72"/>
      <c r="J20" s="72"/>
    </row>
    <row r="21" spans="1:10" ht="12.75" customHeight="1">
      <c r="A21" s="72"/>
      <c r="B21" s="72"/>
      <c r="C21" s="72"/>
      <c r="D21" s="72"/>
      <c r="E21" s="72"/>
      <c r="F21" s="72"/>
      <c r="G21" s="72"/>
      <c r="H21" s="72"/>
      <c r="I21" s="72"/>
      <c r="J21" s="72"/>
    </row>
    <row r="22" spans="1:10" ht="12.75" customHeight="1">
      <c r="A22" s="72"/>
      <c r="B22" s="72"/>
      <c r="C22" s="72"/>
      <c r="D22" s="72"/>
      <c r="E22" s="72"/>
      <c r="F22" s="72"/>
      <c r="G22" s="72"/>
      <c r="H22" s="72"/>
      <c r="I22" s="72"/>
      <c r="J22" s="72"/>
    </row>
    <row r="23" spans="1:10" ht="12.75" customHeight="1">
      <c r="A23" s="72"/>
      <c r="B23" s="72"/>
      <c r="C23" s="72"/>
      <c r="D23" s="72"/>
      <c r="E23" s="72"/>
      <c r="F23" s="72"/>
      <c r="G23" s="72"/>
      <c r="H23" s="72"/>
      <c r="I23" s="72"/>
      <c r="J23" s="72"/>
    </row>
    <row r="24" spans="1:10" ht="12.75" customHeight="1">
      <c r="A24" s="72"/>
      <c r="B24" s="72"/>
      <c r="C24" s="72"/>
      <c r="D24" s="72"/>
      <c r="E24" s="72"/>
      <c r="F24" s="72"/>
      <c r="G24" s="72"/>
      <c r="H24" s="72"/>
      <c r="I24" s="72"/>
      <c r="J24" s="72"/>
    </row>
    <row r="25" spans="1:10" ht="12.75" customHeight="1">
      <c r="A25" s="72"/>
      <c r="B25" s="72"/>
      <c r="C25" s="72"/>
      <c r="D25" s="72"/>
      <c r="E25" s="72"/>
      <c r="F25" s="72"/>
      <c r="G25" s="72"/>
      <c r="H25" s="72"/>
      <c r="I25" s="72"/>
      <c r="J25" s="72"/>
    </row>
    <row r="26" spans="1:10" ht="12.75" customHeight="1">
      <c r="A26" s="72"/>
      <c r="B26" s="72"/>
      <c r="C26" s="72"/>
      <c r="D26" s="72"/>
      <c r="E26" s="72"/>
      <c r="F26" s="72"/>
      <c r="G26" s="72"/>
      <c r="H26" s="72"/>
      <c r="I26" s="72"/>
      <c r="J26" s="72"/>
    </row>
    <row r="27" spans="1:10" ht="12.75" customHeight="1">
      <c r="A27" s="72"/>
      <c r="B27" s="72"/>
      <c r="C27" s="72"/>
      <c r="D27" s="72"/>
      <c r="E27" s="72"/>
      <c r="F27" s="72"/>
      <c r="G27" s="72"/>
      <c r="H27" s="72"/>
      <c r="I27" s="72"/>
      <c r="J27" s="72"/>
    </row>
    <row r="28" spans="1:10" ht="12.75" customHeight="1">
      <c r="A28" s="72"/>
      <c r="B28" s="72"/>
      <c r="C28" s="72"/>
      <c r="D28" s="72"/>
      <c r="E28" s="72"/>
      <c r="F28" s="72"/>
      <c r="G28" s="72"/>
      <c r="H28" s="72"/>
      <c r="I28" s="72"/>
      <c r="J28" s="72"/>
    </row>
    <row r="29" spans="1:10" ht="12.75" customHeight="1">
      <c r="A29" s="72"/>
      <c r="B29" s="72"/>
      <c r="C29" s="72"/>
      <c r="D29" s="72"/>
      <c r="E29" s="72"/>
      <c r="F29" s="72"/>
      <c r="G29" s="72"/>
      <c r="H29" s="72"/>
      <c r="I29" s="72"/>
      <c r="J29" s="72"/>
    </row>
    <row r="30" spans="1:10" ht="12.75" customHeight="1">
      <c r="A30" s="72"/>
      <c r="B30" s="72"/>
      <c r="C30" s="72"/>
      <c r="D30" s="72"/>
      <c r="E30" s="72"/>
      <c r="F30" s="72"/>
      <c r="G30" s="72"/>
      <c r="H30" s="72"/>
      <c r="I30" s="72"/>
      <c r="J30" s="72"/>
    </row>
    <row r="31" spans="1:10" ht="12.75" customHeight="1">
      <c r="A31" s="72"/>
      <c r="B31" s="72"/>
      <c r="C31" s="72"/>
      <c r="D31" s="72"/>
      <c r="E31" s="72"/>
      <c r="F31" s="72"/>
      <c r="G31" s="72"/>
      <c r="H31" s="72"/>
      <c r="I31" s="72"/>
      <c r="J31" s="72"/>
    </row>
    <row r="32" spans="1:10">
      <c r="A32" s="6"/>
      <c r="B32" s="6"/>
      <c r="C32" s="6"/>
      <c r="D32" s="6"/>
      <c r="E32" s="6"/>
      <c r="F32" s="6"/>
      <c r="G32" s="6"/>
      <c r="H32" s="6"/>
      <c r="I32" s="6"/>
      <c r="J32" s="6"/>
    </row>
    <row r="33" spans="1:10">
      <c r="A33" s="6"/>
      <c r="B33" s="6"/>
      <c r="C33" s="6"/>
      <c r="D33" s="6"/>
      <c r="E33" s="6"/>
      <c r="F33" s="6"/>
      <c r="G33" s="6"/>
      <c r="H33" s="6"/>
      <c r="I33" s="6"/>
      <c r="J33" s="6"/>
    </row>
    <row r="34" spans="1:10">
      <c r="A34" s="6"/>
      <c r="B34" s="6"/>
      <c r="C34" s="6"/>
      <c r="D34" s="6"/>
      <c r="E34" s="6"/>
      <c r="F34" s="6"/>
      <c r="G34" s="6"/>
      <c r="H34" s="6"/>
      <c r="I34" s="6"/>
      <c r="J34" s="6"/>
    </row>
    <row r="35" spans="1:10">
      <c r="A35" s="6"/>
      <c r="B35" s="6"/>
      <c r="C35" s="6"/>
      <c r="D35" s="6"/>
      <c r="E35" s="6"/>
      <c r="F35" s="6"/>
      <c r="G35" s="6"/>
      <c r="H35" s="6"/>
      <c r="I35" s="6"/>
      <c r="J35" s="6"/>
    </row>
    <row r="36" spans="1:10">
      <c r="A36" s="6"/>
      <c r="B36" s="6"/>
      <c r="C36" s="6"/>
      <c r="D36" s="6"/>
      <c r="E36" s="6"/>
      <c r="F36" s="6"/>
      <c r="G36" s="6"/>
      <c r="H36" s="6"/>
      <c r="I36" s="6"/>
      <c r="J36" s="6"/>
    </row>
    <row r="37" spans="1:10" ht="6" customHeight="1">
      <c r="A37" s="6"/>
      <c r="B37" s="6"/>
      <c r="C37" s="6"/>
      <c r="D37" s="6"/>
      <c r="E37" s="6"/>
      <c r="F37" s="6"/>
      <c r="G37" s="6"/>
      <c r="H37" s="6"/>
      <c r="I37" s="6"/>
      <c r="J37" s="6"/>
    </row>
  </sheetData>
  <mergeCells count="1">
    <mergeCell ref="A1:J31"/>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zoomScaleNormal="100" workbookViewId="0" xr3:uid="{958C4451-9541-5A59-BF78-D2F731DF1C81}">
      <selection activeCell="C3" sqref="C3:E3"/>
    </sheetView>
  </sheetViews>
  <sheetFormatPr defaultRowHeight="15"/>
  <cols>
    <col min="1" max="1" width="1.5703125" style="7" customWidth="1"/>
    <col min="2" max="2" width="25.5703125" style="12" customWidth="1"/>
    <col min="3" max="3" width="18.7109375" style="12" customWidth="1"/>
    <col min="4" max="4" width="18.28515625" style="12" customWidth="1"/>
    <col min="5" max="5" width="56.5703125" style="12" customWidth="1"/>
    <col min="6" max="16384" width="9.140625" style="7"/>
  </cols>
  <sheetData>
    <row r="1" spans="2:6" ht="60" customHeight="1">
      <c r="B1" s="10"/>
      <c r="C1" s="73" t="s">
        <v>0</v>
      </c>
      <c r="D1" s="73"/>
      <c r="E1" s="73"/>
      <c r="F1" s="4"/>
    </row>
    <row r="2" spans="2:6" ht="15.75" thickBot="1">
      <c r="B2" s="7"/>
      <c r="C2" s="7"/>
      <c r="D2" s="7"/>
      <c r="E2" s="7"/>
    </row>
    <row r="3" spans="2:6" ht="13.5" customHeight="1" thickBot="1">
      <c r="B3" s="11" t="s">
        <v>1</v>
      </c>
      <c r="C3" s="74" t="s">
        <v>2</v>
      </c>
      <c r="D3" s="75"/>
      <c r="E3" s="76"/>
    </row>
    <row r="4" spans="2:6" ht="13.5" customHeight="1" thickBot="1">
      <c r="B4" s="11" t="s">
        <v>3</v>
      </c>
      <c r="C4" s="74" t="s">
        <v>2</v>
      </c>
      <c r="D4" s="75"/>
      <c r="E4" s="76"/>
    </row>
    <row r="5" spans="2:6" ht="13.5" customHeight="1">
      <c r="B5" s="66"/>
      <c r="C5" s="66"/>
      <c r="D5" s="66"/>
      <c r="E5" s="66"/>
    </row>
    <row r="6" spans="2:6" ht="13.5" customHeight="1" thickBot="1">
      <c r="B6" s="13" t="s">
        <v>4</v>
      </c>
      <c r="C6" s="66"/>
      <c r="D6" s="66"/>
      <c r="E6" s="66"/>
    </row>
    <row r="7" spans="2:6" ht="13.5" customHeight="1" thickBot="1">
      <c r="B7" s="14" t="s">
        <v>5</v>
      </c>
      <c r="C7" s="14" t="s">
        <v>6</v>
      </c>
      <c r="D7" s="14" t="s">
        <v>7</v>
      </c>
      <c r="E7" s="14" t="s">
        <v>8</v>
      </c>
    </row>
    <row r="8" spans="2:6" ht="13.5" customHeight="1" thickBot="1">
      <c r="B8" s="15" t="s">
        <v>9</v>
      </c>
      <c r="C8" s="16" t="s">
        <v>10</v>
      </c>
      <c r="D8" s="16" t="s">
        <v>10</v>
      </c>
      <c r="E8" s="17" t="s">
        <v>11</v>
      </c>
    </row>
    <row r="9" spans="2:6" ht="13.5" customHeight="1" thickBot="1">
      <c r="B9" s="15" t="s">
        <v>9</v>
      </c>
      <c r="C9" s="16" t="s">
        <v>10</v>
      </c>
      <c r="D9" s="16" t="s">
        <v>10</v>
      </c>
      <c r="E9" s="17" t="s">
        <v>11</v>
      </c>
    </row>
    <row r="10" spans="2:6" ht="13.5" customHeight="1" thickBot="1">
      <c r="B10" s="15" t="s">
        <v>9</v>
      </c>
      <c r="C10" s="16" t="s">
        <v>10</v>
      </c>
      <c r="D10" s="16" t="s">
        <v>10</v>
      </c>
      <c r="E10" s="17" t="s">
        <v>11</v>
      </c>
    </row>
    <row r="11" spans="2:6" ht="13.5" customHeight="1" thickBot="1">
      <c r="B11" s="15" t="s">
        <v>9</v>
      </c>
      <c r="C11" s="16" t="s">
        <v>10</v>
      </c>
      <c r="D11" s="16" t="s">
        <v>10</v>
      </c>
      <c r="E11" s="17" t="s">
        <v>11</v>
      </c>
    </row>
    <row r="12" spans="2:6" ht="13.5" customHeight="1" thickBot="1">
      <c r="B12" s="15" t="s">
        <v>9</v>
      </c>
      <c r="C12" s="16" t="s">
        <v>10</v>
      </c>
      <c r="D12" s="16" t="s">
        <v>10</v>
      </c>
      <c r="E12" s="17" t="s">
        <v>11</v>
      </c>
    </row>
    <row r="13" spans="2:6" ht="13.5" customHeight="1">
      <c r="B13" s="66"/>
      <c r="C13" s="66"/>
      <c r="D13" s="66"/>
      <c r="E13" s="66"/>
    </row>
    <row r="14" spans="2:6" ht="13.5" customHeight="1" thickBot="1">
      <c r="B14" s="13" t="s">
        <v>12</v>
      </c>
      <c r="C14" s="66"/>
      <c r="D14" s="66"/>
      <c r="E14" s="66"/>
    </row>
    <row r="15" spans="2:6" ht="13.5" customHeight="1">
      <c r="B15" s="77" t="s">
        <v>13</v>
      </c>
      <c r="C15" s="77" t="s">
        <v>14</v>
      </c>
      <c r="D15" s="77" t="s">
        <v>15</v>
      </c>
      <c r="E15" s="77" t="s">
        <v>16</v>
      </c>
    </row>
    <row r="16" spans="2:6" ht="13.5" customHeight="1" thickBot="1">
      <c r="B16" s="78"/>
      <c r="C16" s="78"/>
      <c r="D16" s="78"/>
      <c r="E16" s="78"/>
    </row>
    <row r="17" spans="2:5" ht="13.5" customHeight="1" thickBot="1">
      <c r="B17" s="15" t="s">
        <v>2</v>
      </c>
      <c r="C17" s="18" t="s">
        <v>2</v>
      </c>
      <c r="D17" s="18"/>
      <c r="E17" s="18"/>
    </row>
  </sheetData>
  <mergeCells count="7">
    <mergeCell ref="C1:E1"/>
    <mergeCell ref="C3:E3"/>
    <mergeCell ref="C4:E4"/>
    <mergeCell ref="B15:B16"/>
    <mergeCell ref="C15:C16"/>
    <mergeCell ref="D15:D16"/>
    <mergeCell ref="E15:E16"/>
  </mergeCells>
  <pageMargins left="0.7" right="0.7" top="0.75" bottom="0.75" header="0.3" footer="0.3"/>
  <pageSetup paperSize="9"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M20"/>
  <sheetViews>
    <sheetView showGridLines="0" view="pageLayout" zoomScaleNormal="100" workbookViewId="0" xr3:uid="{842E5F09-E766-5B8D-85AF-A39847EA96FD}">
      <selection activeCell="A5" sqref="A5"/>
    </sheetView>
  </sheetViews>
  <sheetFormatPr defaultRowHeight="15"/>
  <cols>
    <col min="1" max="8" width="9.140625" style="7"/>
    <col min="9" max="9" width="9.140625" style="7" customWidth="1"/>
    <col min="10" max="16384" width="9.140625" style="7"/>
  </cols>
  <sheetData>
    <row r="1" spans="1:13" ht="60" customHeight="1">
      <c r="A1" s="80" t="s">
        <v>17</v>
      </c>
      <c r="B1" s="73"/>
      <c r="C1" s="73"/>
      <c r="D1" s="73"/>
      <c r="E1" s="73"/>
      <c r="F1" s="73"/>
      <c r="G1" s="73"/>
      <c r="H1" s="73"/>
      <c r="I1" s="73"/>
      <c r="J1" s="73"/>
      <c r="K1" s="73"/>
      <c r="L1" s="73"/>
      <c r="M1" s="73"/>
    </row>
    <row r="2" spans="1:13">
      <c r="A2" s="81" t="s">
        <v>18</v>
      </c>
      <c r="B2" s="81"/>
      <c r="C2" s="81"/>
      <c r="D2" s="81"/>
      <c r="E2" s="81"/>
      <c r="F2" s="81"/>
      <c r="G2" s="81"/>
      <c r="H2" s="81"/>
      <c r="I2" s="81"/>
      <c r="J2" s="81"/>
      <c r="K2" s="81"/>
      <c r="L2" s="81"/>
      <c r="M2" s="81"/>
    </row>
    <row r="3" spans="1:13" ht="15.75">
      <c r="A3" s="8" t="s">
        <v>19</v>
      </c>
      <c r="B3" s="69"/>
      <c r="C3" s="69"/>
      <c r="D3" s="69"/>
      <c r="E3" s="69"/>
      <c r="F3" s="69"/>
      <c r="G3" s="69"/>
      <c r="H3" s="69"/>
      <c r="I3" s="69"/>
      <c r="J3" s="69"/>
      <c r="K3" s="69"/>
      <c r="L3" s="69"/>
      <c r="M3" s="69"/>
    </row>
    <row r="4" spans="1:13" ht="37.5" customHeight="1">
      <c r="A4" s="85" t="s">
        <v>20</v>
      </c>
      <c r="B4" s="85"/>
      <c r="C4" s="85"/>
      <c r="D4" s="85"/>
      <c r="E4" s="85"/>
      <c r="F4" s="85"/>
      <c r="G4" s="85"/>
      <c r="H4" s="85"/>
      <c r="I4" s="85"/>
      <c r="J4" s="85"/>
      <c r="K4" s="85"/>
      <c r="L4" s="85"/>
      <c r="M4" s="85"/>
    </row>
    <row r="5" spans="1:13">
      <c r="A5" s="69"/>
      <c r="B5" s="69"/>
      <c r="C5" s="69"/>
      <c r="D5" s="69"/>
      <c r="E5" s="69"/>
      <c r="F5" s="69"/>
      <c r="G5" s="69"/>
      <c r="H5" s="69"/>
      <c r="I5" s="69"/>
      <c r="J5" s="69"/>
      <c r="K5" s="69"/>
      <c r="L5" s="69"/>
      <c r="M5" s="69"/>
    </row>
    <row r="6" spans="1:13" ht="15.75">
      <c r="A6" s="8" t="s">
        <v>21</v>
      </c>
      <c r="B6" s="9"/>
      <c r="C6" s="9"/>
      <c r="D6" s="9"/>
      <c r="E6" s="9"/>
      <c r="F6" s="9"/>
      <c r="G6" s="9"/>
      <c r="H6" s="9"/>
      <c r="I6" s="9"/>
      <c r="J6" s="9"/>
      <c r="K6" s="9"/>
      <c r="L6" s="9"/>
      <c r="M6" s="9"/>
    </row>
    <row r="7" spans="1:13" ht="39.75" customHeight="1">
      <c r="A7" s="82" t="s">
        <v>22</v>
      </c>
      <c r="B7" s="82"/>
      <c r="C7" s="82"/>
      <c r="D7" s="82"/>
      <c r="E7" s="82"/>
      <c r="F7" s="82"/>
      <c r="G7" s="82"/>
      <c r="H7" s="82"/>
      <c r="I7" s="82"/>
      <c r="J7" s="82"/>
      <c r="K7" s="82"/>
      <c r="L7" s="82"/>
      <c r="M7" s="82"/>
    </row>
    <row r="8" spans="1:13" ht="21.75" customHeight="1">
      <c r="A8" s="82"/>
      <c r="B8" s="82"/>
      <c r="C8" s="82"/>
      <c r="D8" s="82"/>
      <c r="E8" s="82"/>
      <c r="F8" s="82"/>
      <c r="G8" s="82"/>
      <c r="H8" s="82"/>
      <c r="I8" s="82"/>
      <c r="J8" s="82"/>
      <c r="K8" s="82"/>
      <c r="L8" s="82"/>
      <c r="M8" s="82"/>
    </row>
    <row r="9" spans="1:13" ht="15.75">
      <c r="A9" s="8" t="s">
        <v>23</v>
      </c>
      <c r="B9" s="69"/>
      <c r="C9" s="69"/>
      <c r="D9" s="69"/>
      <c r="E9" s="69"/>
      <c r="F9" s="69"/>
      <c r="G9" s="69"/>
      <c r="H9" s="69"/>
      <c r="I9" s="69"/>
      <c r="J9" s="69"/>
      <c r="K9" s="69"/>
      <c r="L9" s="69"/>
      <c r="M9" s="69"/>
    </row>
    <row r="10" spans="1:13" ht="72" customHeight="1">
      <c r="A10" s="85" t="s">
        <v>24</v>
      </c>
      <c r="B10" s="85"/>
      <c r="C10" s="85"/>
      <c r="D10" s="85"/>
      <c r="E10" s="85"/>
      <c r="F10" s="85"/>
      <c r="G10" s="85"/>
      <c r="H10" s="85"/>
      <c r="I10" s="85"/>
      <c r="J10" s="85"/>
      <c r="K10" s="85"/>
      <c r="L10" s="85"/>
      <c r="M10" s="85"/>
    </row>
    <row r="11" spans="1:13" ht="51" customHeight="1">
      <c r="A11" s="85"/>
      <c r="B11" s="85"/>
      <c r="C11" s="85"/>
      <c r="D11" s="85"/>
      <c r="E11" s="85"/>
      <c r="F11" s="85"/>
      <c r="G11" s="85"/>
      <c r="H11" s="85"/>
      <c r="I11" s="85"/>
      <c r="J11" s="85"/>
      <c r="K11" s="85"/>
      <c r="L11" s="85"/>
      <c r="M11" s="85"/>
    </row>
    <row r="12" spans="1:13" ht="15" customHeight="1">
      <c r="A12" s="19"/>
      <c r="B12" s="19"/>
      <c r="C12" s="19"/>
      <c r="D12" s="19"/>
      <c r="E12" s="19"/>
      <c r="F12" s="19"/>
      <c r="G12" s="19"/>
      <c r="H12" s="19"/>
      <c r="I12" s="19"/>
      <c r="J12" s="19"/>
      <c r="K12" s="19"/>
      <c r="L12" s="19"/>
      <c r="M12" s="19"/>
    </row>
    <row r="13" spans="1:13" ht="18" customHeight="1">
      <c r="A13" s="83" t="s">
        <v>25</v>
      </c>
      <c r="B13" s="83"/>
      <c r="C13" s="83"/>
      <c r="D13" s="83"/>
      <c r="E13" s="83"/>
      <c r="F13" s="83"/>
      <c r="G13" s="83"/>
      <c r="H13" s="83"/>
      <c r="I13" s="83"/>
      <c r="J13" s="83"/>
      <c r="K13" s="83"/>
      <c r="L13" s="83"/>
      <c r="M13" s="83"/>
    </row>
    <row r="14" spans="1:13" ht="18" customHeight="1">
      <c r="A14" s="84" t="s">
        <v>26</v>
      </c>
      <c r="B14" s="84"/>
      <c r="C14" s="84"/>
      <c r="D14" s="84"/>
      <c r="E14" s="84"/>
      <c r="F14" s="84"/>
      <c r="G14" s="84"/>
      <c r="H14" s="84"/>
      <c r="I14" s="84"/>
      <c r="J14" s="84"/>
      <c r="K14" s="84"/>
      <c r="L14" s="84"/>
      <c r="M14" s="84"/>
    </row>
    <row r="15" spans="1:13" ht="24" customHeight="1">
      <c r="A15" s="84" t="s">
        <v>27</v>
      </c>
      <c r="B15" s="84"/>
      <c r="C15" s="84"/>
      <c r="D15" s="84"/>
      <c r="E15" s="84"/>
      <c r="F15" s="84"/>
      <c r="G15" s="84"/>
      <c r="H15" s="84"/>
      <c r="I15" s="84"/>
      <c r="J15" s="84"/>
      <c r="K15" s="84"/>
      <c r="L15" s="84"/>
      <c r="M15" s="84"/>
    </row>
    <row r="16" spans="1:13" ht="29.25" customHeight="1">
      <c r="A16" s="84" t="s">
        <v>28</v>
      </c>
      <c r="B16" s="84"/>
      <c r="C16" s="84"/>
      <c r="D16" s="84"/>
      <c r="E16" s="84"/>
      <c r="F16" s="84"/>
      <c r="G16" s="84"/>
      <c r="H16" s="84"/>
      <c r="I16" s="84"/>
      <c r="J16" s="84"/>
      <c r="K16" s="84"/>
      <c r="L16" s="84"/>
      <c r="M16" s="84"/>
    </row>
    <row r="17" spans="1:13" ht="39.75" customHeight="1">
      <c r="A17" s="79" t="s">
        <v>29</v>
      </c>
      <c r="B17" s="79"/>
      <c r="C17" s="79"/>
      <c r="D17" s="79"/>
      <c r="E17" s="79"/>
      <c r="F17" s="79"/>
      <c r="G17" s="79"/>
      <c r="H17" s="79"/>
      <c r="I17" s="79"/>
      <c r="J17" s="79"/>
      <c r="K17" s="79"/>
      <c r="L17" s="79"/>
      <c r="M17" s="79"/>
    </row>
    <row r="18" spans="1:13">
      <c r="A18" s="79" t="s">
        <v>30</v>
      </c>
      <c r="B18" s="79"/>
      <c r="C18" s="79"/>
      <c r="D18" s="79"/>
      <c r="E18" s="79"/>
      <c r="F18" s="79"/>
      <c r="G18" s="79"/>
      <c r="H18" s="79"/>
      <c r="I18" s="79"/>
      <c r="J18" s="79"/>
      <c r="K18" s="79"/>
      <c r="L18" s="79"/>
      <c r="M18" s="79"/>
    </row>
    <row r="19" spans="1:13">
      <c r="A19" s="79" t="s">
        <v>31</v>
      </c>
      <c r="B19" s="79"/>
      <c r="C19" s="79"/>
      <c r="D19" s="79"/>
      <c r="E19" s="79"/>
      <c r="F19" s="79"/>
      <c r="G19" s="79"/>
      <c r="H19" s="79"/>
      <c r="I19" s="79"/>
      <c r="J19" s="79"/>
      <c r="K19" s="79"/>
      <c r="L19" s="79"/>
      <c r="M19" s="79"/>
    </row>
    <row r="20" spans="1:13">
      <c r="A20" s="66"/>
    </row>
  </sheetData>
  <mergeCells count="12">
    <mergeCell ref="A18:M18"/>
    <mergeCell ref="A19:M19"/>
    <mergeCell ref="A1:M1"/>
    <mergeCell ref="A2:M2"/>
    <mergeCell ref="A7:M8"/>
    <mergeCell ref="A13:M13"/>
    <mergeCell ref="A16:M16"/>
    <mergeCell ref="A17:M17"/>
    <mergeCell ref="A14:M14"/>
    <mergeCell ref="A15:M15"/>
    <mergeCell ref="A4:M4"/>
    <mergeCell ref="A10:M11"/>
  </mergeCells>
  <pageMargins left="0.25" right="0.25" top="0.75" bottom="0.75" header="0.3" footer="0.3"/>
  <pageSetup paperSize="9" scale="82" orientation="portrait" r:id="rId1"/>
  <headerFooter>
    <oddHeader xml:space="preserve">&amp;L&amp;"Arial,Bold"&amp;12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49600"/>
    <pageSetUpPr fitToPage="1"/>
  </sheetPr>
  <dimension ref="A1:P58"/>
  <sheetViews>
    <sheetView showGridLines="0" zoomScaleNormal="100" zoomScaleSheetLayoutView="100" workbookViewId="0" xr3:uid="{51F8DEE0-4D01-5F28-A812-FC0BD7CAC4A5}">
      <selection activeCell="F47" sqref="F47:G47"/>
    </sheetView>
  </sheetViews>
  <sheetFormatPr defaultRowHeight="12.75"/>
  <cols>
    <col min="1" max="3" width="1.5703125" style="4" customWidth="1"/>
    <col min="4" max="4" width="7.28515625" style="4" customWidth="1"/>
    <col min="5" max="5" width="6.28515625" style="4" customWidth="1"/>
    <col min="6" max="6" width="10.42578125" style="3" customWidth="1"/>
    <col min="7" max="7" width="52.5703125" customWidth="1"/>
    <col min="8" max="8" width="3.7109375" customWidth="1"/>
    <col min="9" max="9" width="15.85546875" style="4" customWidth="1"/>
    <col min="10" max="10" width="3.7109375" style="4" customWidth="1"/>
    <col min="11" max="13" width="30.7109375" customWidth="1"/>
    <col min="14" max="14" width="3.140625" customWidth="1"/>
    <col min="15" max="15" width="5.28515625" style="44" customWidth="1"/>
    <col min="16" max="16" width="3.85546875" style="44" customWidth="1"/>
  </cols>
  <sheetData>
    <row r="1" spans="1:16" ht="47.25" customHeight="1">
      <c r="B1" s="104" t="s">
        <v>32</v>
      </c>
      <c r="C1" s="104"/>
      <c r="D1" s="104"/>
      <c r="E1" s="104"/>
      <c r="F1" s="104"/>
      <c r="G1" s="104"/>
      <c r="H1" s="104"/>
      <c r="I1" s="104"/>
      <c r="J1" s="104"/>
      <c r="K1" s="104"/>
      <c r="L1" s="104"/>
      <c r="M1" s="104"/>
      <c r="N1" s="104"/>
    </row>
    <row r="2" spans="1:16" ht="47.25" customHeight="1">
      <c r="B2" s="104"/>
      <c r="C2" s="104"/>
      <c r="D2" s="104"/>
      <c r="E2" s="104"/>
      <c r="F2" s="104"/>
      <c r="G2" s="104"/>
      <c r="H2" s="104"/>
      <c r="I2" s="104"/>
      <c r="J2" s="104"/>
      <c r="K2" s="104"/>
      <c r="L2" s="104"/>
      <c r="M2" s="104"/>
      <c r="N2" s="104"/>
    </row>
    <row r="3" spans="1:16" s="2" customFormat="1" ht="6.75" customHeight="1">
      <c r="A3" s="4"/>
      <c r="B3" s="31"/>
      <c r="C3" s="31"/>
      <c r="D3" s="31"/>
      <c r="E3" s="31"/>
      <c r="F3" s="29"/>
      <c r="G3" s="30"/>
      <c r="H3" s="31"/>
      <c r="I3" s="32"/>
      <c r="J3" s="32"/>
      <c r="K3" s="35"/>
      <c r="L3" s="35"/>
      <c r="M3" s="35"/>
      <c r="N3" s="31"/>
      <c r="O3" s="45"/>
      <c r="P3" s="45"/>
    </row>
    <row r="4" spans="1:16" s="2" customFormat="1" ht="15.75" customHeight="1">
      <c r="A4" s="4"/>
      <c r="B4" s="31"/>
      <c r="C4" s="31"/>
      <c r="D4" s="31"/>
      <c r="E4" s="31"/>
      <c r="F4" s="31"/>
      <c r="G4" s="31"/>
      <c r="H4" s="31"/>
      <c r="I4" s="31"/>
      <c r="J4" s="106" t="s">
        <v>33</v>
      </c>
      <c r="K4" s="25" t="s">
        <v>34</v>
      </c>
      <c r="L4" s="25" t="s">
        <v>35</v>
      </c>
      <c r="M4" s="25" t="s">
        <v>36</v>
      </c>
      <c r="N4" s="31"/>
      <c r="O4" s="45"/>
      <c r="P4" s="45"/>
    </row>
    <row r="5" spans="1:16" s="2" customFormat="1" ht="63.75" customHeight="1">
      <c r="A5" s="4"/>
      <c r="B5" s="31"/>
      <c r="C5" s="31"/>
      <c r="D5" s="31"/>
      <c r="E5" s="31"/>
      <c r="F5" s="25" t="str">
        <f>IF(O51=4,"Complete",IF(O51&lt;1.33,"On Track",(IF(O51&lt;2,"Improvement Required","At Risk"))))</f>
        <v>Complete</v>
      </c>
      <c r="G5" s="43" t="s">
        <v>37</v>
      </c>
      <c r="H5" s="31"/>
      <c r="I5" s="31"/>
      <c r="J5" s="106"/>
      <c r="K5" s="28" t="s">
        <v>38</v>
      </c>
      <c r="L5" s="28" t="s">
        <v>39</v>
      </c>
      <c r="M5" s="28" t="s">
        <v>40</v>
      </c>
      <c r="N5" s="31"/>
      <c r="O5" s="45"/>
      <c r="P5" s="45"/>
    </row>
    <row r="6" spans="1:16" s="2" customFormat="1" ht="6" customHeight="1">
      <c r="A6" s="4"/>
      <c r="B6" s="31"/>
      <c r="C6" s="31"/>
      <c r="D6" s="31"/>
      <c r="E6" s="31"/>
      <c r="F6" s="51"/>
      <c r="G6" s="37"/>
      <c r="H6" s="31"/>
      <c r="I6" s="31"/>
      <c r="J6" s="106"/>
      <c r="K6" s="52"/>
      <c r="L6" s="52"/>
      <c r="M6" s="52"/>
      <c r="N6" s="31"/>
      <c r="O6" s="45"/>
      <c r="P6" s="45"/>
    </row>
    <row r="7" spans="1:16" s="2" customFormat="1" ht="15.75" customHeight="1">
      <c r="A7" s="4"/>
      <c r="B7" s="31"/>
      <c r="C7" s="31"/>
      <c r="D7" s="31"/>
      <c r="E7" s="31"/>
      <c r="F7" s="51"/>
      <c r="G7" s="37"/>
      <c r="H7" s="31"/>
      <c r="I7" s="31"/>
      <c r="J7" s="106"/>
      <c r="K7" s="60" t="s">
        <v>41</v>
      </c>
      <c r="L7" s="61" t="s">
        <v>42</v>
      </c>
      <c r="M7" s="52"/>
      <c r="N7" s="31"/>
      <c r="O7" s="45"/>
      <c r="P7" s="45"/>
    </row>
    <row r="8" spans="1:16" s="2" customFormat="1" ht="48" customHeight="1">
      <c r="A8" s="4"/>
      <c r="B8" s="31"/>
      <c r="C8" s="31"/>
      <c r="D8" s="31"/>
      <c r="E8" s="31"/>
      <c r="F8" s="51"/>
      <c r="G8" s="37"/>
      <c r="H8" s="31"/>
      <c r="I8" s="31"/>
      <c r="J8" s="106"/>
      <c r="K8" s="28" t="s">
        <v>43</v>
      </c>
      <c r="L8" s="28" t="s">
        <v>44</v>
      </c>
      <c r="M8" s="52"/>
      <c r="N8" s="31"/>
      <c r="O8" s="45"/>
      <c r="P8" s="45"/>
    </row>
    <row r="9" spans="1:16" s="2" customFormat="1" ht="10.5" customHeight="1">
      <c r="A9" s="4"/>
      <c r="B9" s="31"/>
      <c r="C9" s="31"/>
      <c r="D9" s="31"/>
      <c r="E9" s="31"/>
      <c r="F9" s="29"/>
      <c r="G9" s="30"/>
      <c r="H9" s="31"/>
      <c r="I9" s="33"/>
      <c r="J9" s="34"/>
      <c r="K9" s="36"/>
      <c r="L9" s="36"/>
      <c r="M9" s="36"/>
      <c r="N9" s="31"/>
      <c r="O9" s="45"/>
      <c r="P9" s="45"/>
    </row>
    <row r="10" spans="1:16" s="2" customFormat="1" ht="15.75" customHeight="1">
      <c r="A10" s="4"/>
      <c r="B10" s="31"/>
      <c r="C10" s="31"/>
      <c r="D10" s="99" t="s">
        <v>45</v>
      </c>
      <c r="E10" s="99"/>
      <c r="F10" s="99"/>
      <c r="G10" s="99"/>
      <c r="H10" s="27"/>
      <c r="I10" s="27"/>
      <c r="J10" s="27"/>
      <c r="K10" s="27"/>
      <c r="L10" s="40"/>
      <c r="M10" s="27"/>
      <c r="N10" s="31"/>
      <c r="O10" s="45"/>
      <c r="P10" s="45"/>
    </row>
    <row r="11" spans="1:16" s="2" customFormat="1" ht="15.75" customHeight="1">
      <c r="A11" s="4"/>
      <c r="B11" s="31"/>
      <c r="C11" s="31"/>
      <c r="D11" s="31"/>
      <c r="E11" s="31"/>
      <c r="F11" s="31"/>
      <c r="G11" s="31"/>
      <c r="H11" s="31"/>
      <c r="I11" s="31"/>
      <c r="J11" s="31"/>
      <c r="K11" s="31"/>
      <c r="L11" s="31"/>
      <c r="M11" s="31"/>
      <c r="N11" s="31"/>
      <c r="O11" s="45"/>
      <c r="P11" s="45"/>
    </row>
    <row r="12" spans="1:16" ht="42.75" customHeight="1" thickBot="1">
      <c r="B12" s="31"/>
      <c r="C12" s="31"/>
      <c r="D12" s="100" t="s">
        <v>46</v>
      </c>
      <c r="E12" s="100"/>
      <c r="F12" s="100"/>
      <c r="G12" s="100"/>
      <c r="H12" s="100"/>
      <c r="I12" s="38" t="s">
        <v>47</v>
      </c>
      <c r="J12" s="39"/>
      <c r="K12" s="103" t="s">
        <v>48</v>
      </c>
      <c r="L12" s="103"/>
      <c r="M12" s="103"/>
      <c r="N12" s="31"/>
    </row>
    <row r="13" spans="1:16" ht="39.950000000000003" customHeight="1" thickBot="1">
      <c r="B13" s="31"/>
      <c r="C13" s="31"/>
      <c r="D13" s="49" t="s">
        <v>49</v>
      </c>
      <c r="E13" s="42">
        <v>1.01</v>
      </c>
      <c r="F13" s="92" t="s">
        <v>50</v>
      </c>
      <c r="G13" s="93"/>
      <c r="H13" s="31"/>
      <c r="I13" s="25" t="s">
        <v>42</v>
      </c>
      <c r="J13" s="37"/>
      <c r="K13" s="97"/>
      <c r="L13" s="97"/>
      <c r="M13" s="97"/>
      <c r="N13" s="31"/>
      <c r="O13" s="44">
        <f>IF(I13="On Track",1,(IF(I13="Improvement Required",2,(IF(I13="Complete",4,(IF(I13="At Risk",3,0)))))))</f>
        <v>4</v>
      </c>
    </row>
    <row r="14" spans="1:16" s="4" customFormat="1" ht="24" customHeight="1" thickBot="1">
      <c r="B14" s="31"/>
      <c r="C14" s="31"/>
      <c r="D14" s="42"/>
      <c r="E14" s="42" t="str">
        <f>IF(I14="Please select","","1.01.01")</f>
        <v/>
      </c>
      <c r="F14" s="59"/>
      <c r="G14" s="62" t="s">
        <v>51</v>
      </c>
      <c r="H14" s="31"/>
      <c r="I14" s="25" t="s">
        <v>52</v>
      </c>
      <c r="J14" s="37"/>
      <c r="K14" s="94"/>
      <c r="L14" s="95"/>
      <c r="M14" s="96"/>
      <c r="N14" s="31"/>
      <c r="O14" s="44">
        <f t="shared" ref="O14:O23" si="0">IF(I14="On Track",1,(IF(I14="Improvement Required",2,(IF(I14="Complete",4,(IF(I14="At Risk",3,0)))))))</f>
        <v>0</v>
      </c>
      <c r="P14" s="44"/>
    </row>
    <row r="15" spans="1:16" s="4" customFormat="1" ht="24" customHeight="1" thickBot="1">
      <c r="B15" s="31"/>
      <c r="C15" s="31"/>
      <c r="D15" s="42"/>
      <c r="E15" s="42" t="str">
        <f>IF(I15="Please select","","1.01.02")</f>
        <v/>
      </c>
      <c r="F15" s="56"/>
      <c r="G15" s="62"/>
      <c r="H15" s="31"/>
      <c r="I15" s="25" t="s">
        <v>52</v>
      </c>
      <c r="J15" s="37"/>
      <c r="K15" s="94"/>
      <c r="L15" s="95"/>
      <c r="M15" s="96"/>
      <c r="N15" s="31"/>
      <c r="O15" s="44">
        <f t="shared" si="0"/>
        <v>0</v>
      </c>
      <c r="P15" s="44"/>
    </row>
    <row r="16" spans="1:16" s="4" customFormat="1" ht="24" customHeight="1" thickBot="1">
      <c r="B16" s="31"/>
      <c r="C16" s="31"/>
      <c r="D16" s="42"/>
      <c r="E16" s="42" t="str">
        <f>IF(I16="Please select","","1.01.03")</f>
        <v/>
      </c>
      <c r="F16" s="56"/>
      <c r="G16" s="55"/>
      <c r="H16" s="31"/>
      <c r="I16" s="25" t="s">
        <v>52</v>
      </c>
      <c r="J16" s="37"/>
      <c r="K16" s="94"/>
      <c r="L16" s="95"/>
      <c r="M16" s="96"/>
      <c r="N16" s="31"/>
      <c r="O16" s="44">
        <f t="shared" si="0"/>
        <v>0</v>
      </c>
      <c r="P16" s="44"/>
    </row>
    <row r="17" spans="1:16" s="4" customFormat="1" ht="24" customHeight="1" thickBot="1">
      <c r="B17" s="31"/>
      <c r="C17" s="31"/>
      <c r="D17" s="42"/>
      <c r="E17" s="42" t="str">
        <f>IF(I17="Please select","","1.01.04")</f>
        <v/>
      </c>
      <c r="F17" s="56"/>
      <c r="G17" s="55"/>
      <c r="H17" s="31"/>
      <c r="I17" s="25" t="s">
        <v>52</v>
      </c>
      <c r="J17" s="37"/>
      <c r="K17" s="94"/>
      <c r="L17" s="95"/>
      <c r="M17" s="96"/>
      <c r="N17" s="31"/>
      <c r="O17" s="44">
        <f t="shared" si="0"/>
        <v>0</v>
      </c>
      <c r="P17" s="44"/>
    </row>
    <row r="18" spans="1:16" s="4" customFormat="1" ht="24" customHeight="1" thickBot="1">
      <c r="B18" s="31"/>
      <c r="C18" s="31"/>
      <c r="D18" s="42"/>
      <c r="E18" s="42" t="str">
        <f>IF(I18="Please select","","1.01.05")</f>
        <v/>
      </c>
      <c r="F18" s="57"/>
      <c r="G18" s="58"/>
      <c r="H18" s="31"/>
      <c r="I18" s="25" t="s">
        <v>52</v>
      </c>
      <c r="J18" s="37"/>
      <c r="K18" s="94"/>
      <c r="L18" s="95"/>
      <c r="M18" s="96"/>
      <c r="N18" s="31"/>
      <c r="O18" s="44">
        <f t="shared" si="0"/>
        <v>0</v>
      </c>
      <c r="P18" s="44"/>
    </row>
    <row r="19" spans="1:16" ht="39.950000000000003" customHeight="1" thickTop="1" thickBot="1">
      <c r="B19" s="31"/>
      <c r="C19" s="31"/>
      <c r="D19" s="41"/>
      <c r="E19" s="41">
        <v>1.02</v>
      </c>
      <c r="F19" s="88" t="s">
        <v>53</v>
      </c>
      <c r="G19" s="89" t="s">
        <v>54</v>
      </c>
      <c r="H19" s="31"/>
      <c r="I19" s="25" t="s">
        <v>42</v>
      </c>
      <c r="J19" s="37"/>
      <c r="K19" s="97"/>
      <c r="L19" s="97"/>
      <c r="M19" s="97"/>
      <c r="N19" s="31"/>
      <c r="O19" s="44">
        <f t="shared" si="0"/>
        <v>4</v>
      </c>
    </row>
    <row r="20" spans="1:16" s="4" customFormat="1" ht="39.950000000000003" customHeight="1" thickBot="1">
      <c r="B20" s="31"/>
      <c r="C20" s="31"/>
      <c r="D20" s="42"/>
      <c r="E20" s="42">
        <v>1.03</v>
      </c>
      <c r="F20" s="92" t="s">
        <v>55</v>
      </c>
      <c r="G20" s="93"/>
      <c r="H20" s="31"/>
      <c r="I20" s="25" t="s">
        <v>42</v>
      </c>
      <c r="J20" s="37"/>
      <c r="K20" s="97"/>
      <c r="L20" s="97"/>
      <c r="M20" s="97"/>
      <c r="N20" s="31"/>
      <c r="O20" s="44">
        <f t="shared" si="0"/>
        <v>4</v>
      </c>
      <c r="P20" s="44"/>
    </row>
    <row r="21" spans="1:16" s="4" customFormat="1" ht="39.950000000000003" customHeight="1" thickTop="1" thickBot="1">
      <c r="B21" s="31"/>
      <c r="C21" s="31"/>
      <c r="D21" s="41"/>
      <c r="E21" s="41">
        <v>1.04</v>
      </c>
      <c r="F21" s="88" t="s">
        <v>56</v>
      </c>
      <c r="G21" s="89"/>
      <c r="H21" s="31"/>
      <c r="I21" s="25" t="s">
        <v>42</v>
      </c>
      <c r="J21" s="37"/>
      <c r="K21" s="97"/>
      <c r="L21" s="97"/>
      <c r="M21" s="97"/>
      <c r="N21" s="31"/>
      <c r="O21" s="44">
        <f t="shared" si="0"/>
        <v>4</v>
      </c>
      <c r="P21" s="44"/>
    </row>
    <row r="22" spans="1:16" ht="39.950000000000003" customHeight="1" thickBot="1">
      <c r="B22" s="31"/>
      <c r="C22" s="31"/>
      <c r="D22" s="42"/>
      <c r="E22" s="42">
        <v>1.05</v>
      </c>
      <c r="F22" s="92" t="s">
        <v>57</v>
      </c>
      <c r="G22" s="93"/>
      <c r="H22" s="31"/>
      <c r="I22" s="25" t="s">
        <v>42</v>
      </c>
      <c r="J22" s="37"/>
      <c r="K22" s="97"/>
      <c r="L22" s="97"/>
      <c r="M22" s="97"/>
      <c r="N22" s="31"/>
      <c r="O22" s="44">
        <f t="shared" si="0"/>
        <v>4</v>
      </c>
    </row>
    <row r="23" spans="1:16" ht="39.950000000000003" customHeight="1" thickTop="1" thickBot="1">
      <c r="B23" s="31"/>
      <c r="C23" s="31"/>
      <c r="D23" s="41"/>
      <c r="E23" s="41">
        <v>1.06</v>
      </c>
      <c r="F23" s="88" t="s">
        <v>58</v>
      </c>
      <c r="G23" s="89"/>
      <c r="H23" s="31"/>
      <c r="I23" s="25" t="s">
        <v>42</v>
      </c>
      <c r="J23" s="37"/>
      <c r="K23" s="97"/>
      <c r="L23" s="97"/>
      <c r="M23" s="97"/>
      <c r="N23" s="31"/>
      <c r="O23" s="44">
        <f t="shared" si="0"/>
        <v>4</v>
      </c>
    </row>
    <row r="24" spans="1:16" s="4" customFormat="1" ht="21.75" customHeight="1">
      <c r="B24" s="31"/>
      <c r="C24" s="31"/>
      <c r="D24" s="42"/>
      <c r="E24" s="42"/>
      <c r="F24" s="31"/>
      <c r="G24" s="31"/>
      <c r="H24" s="31"/>
      <c r="I24" s="31"/>
      <c r="J24" s="31"/>
      <c r="K24" s="31"/>
      <c r="L24" s="31"/>
      <c r="M24" s="31"/>
      <c r="N24" s="31"/>
      <c r="O24" s="44"/>
      <c r="P24" s="44"/>
    </row>
    <row r="25" spans="1:16" s="2" customFormat="1" ht="15.75" customHeight="1">
      <c r="A25" s="4"/>
      <c r="B25" s="31"/>
      <c r="C25" s="31"/>
      <c r="D25" s="65" t="s">
        <v>59</v>
      </c>
      <c r="E25" s="65"/>
      <c r="F25" s="65"/>
      <c r="G25" s="22"/>
      <c r="H25" s="23"/>
      <c r="I25" s="24"/>
      <c r="J25" s="24"/>
      <c r="K25" s="22"/>
      <c r="L25" s="22"/>
      <c r="M25" s="22"/>
      <c r="N25" s="31"/>
      <c r="O25" s="44"/>
      <c r="P25" s="45"/>
    </row>
    <row r="26" spans="1:16" s="2" customFormat="1" ht="15.75" customHeight="1">
      <c r="A26" s="4"/>
      <c r="B26" s="31"/>
      <c r="C26" s="31"/>
      <c r="D26" s="42"/>
      <c r="E26" s="42"/>
      <c r="F26" s="31"/>
      <c r="G26" s="31"/>
      <c r="H26" s="31"/>
      <c r="I26" s="31"/>
      <c r="J26" s="31"/>
      <c r="K26" s="31"/>
      <c r="L26" s="31"/>
      <c r="M26" s="31"/>
      <c r="N26" s="31"/>
      <c r="O26" s="44"/>
      <c r="P26" s="45"/>
    </row>
    <row r="27" spans="1:16" s="4" customFormat="1" ht="44.25" customHeight="1" thickBot="1">
      <c r="B27" s="31"/>
      <c r="C27" s="31"/>
      <c r="D27" s="100" t="s">
        <v>60</v>
      </c>
      <c r="E27" s="100"/>
      <c r="F27" s="100"/>
      <c r="G27" s="100"/>
      <c r="H27" s="100"/>
      <c r="I27" s="38" t="s">
        <v>47</v>
      </c>
      <c r="J27" s="39"/>
      <c r="K27" s="103" t="s">
        <v>61</v>
      </c>
      <c r="L27" s="103"/>
      <c r="M27" s="103"/>
      <c r="N27" s="31"/>
      <c r="O27" s="44"/>
      <c r="P27" s="44"/>
    </row>
    <row r="28" spans="1:16" ht="39.950000000000003" customHeight="1" thickTop="1" thickBot="1">
      <c r="B28" s="31"/>
      <c r="C28" s="31"/>
      <c r="D28" s="42"/>
      <c r="E28" s="41">
        <v>2.0099999999999998</v>
      </c>
      <c r="F28" s="88" t="s">
        <v>62</v>
      </c>
      <c r="G28" s="89"/>
      <c r="H28" s="31"/>
      <c r="I28" s="25" t="s">
        <v>42</v>
      </c>
      <c r="J28" s="34"/>
      <c r="K28" s="98"/>
      <c r="L28" s="98"/>
      <c r="M28" s="98"/>
      <c r="N28" s="31"/>
      <c r="O28" s="44">
        <f t="shared" ref="O28:O41" si="1">IF(I28="On Track",1,(IF(I28="Improvement Required",2,(IF(I28="Complete",4,(IF(I28="At Risk",3,0)))))))</f>
        <v>4</v>
      </c>
    </row>
    <row r="29" spans="1:16" ht="39.950000000000003" customHeight="1" thickBot="1">
      <c r="B29" s="31"/>
      <c r="C29" s="31"/>
      <c r="D29" s="42"/>
      <c r="E29" s="42">
        <v>2.02</v>
      </c>
      <c r="F29" s="105" t="s">
        <v>63</v>
      </c>
      <c r="G29" s="93"/>
      <c r="H29" s="31"/>
      <c r="I29" s="25" t="s">
        <v>42</v>
      </c>
      <c r="J29" s="37"/>
      <c r="K29" s="97"/>
      <c r="L29" s="97"/>
      <c r="M29" s="97"/>
      <c r="N29" s="31"/>
      <c r="O29" s="44">
        <f t="shared" si="1"/>
        <v>4</v>
      </c>
    </row>
    <row r="30" spans="1:16" s="4" customFormat="1" ht="17.25" customHeight="1" thickBot="1">
      <c r="B30" s="31"/>
      <c r="C30" s="31"/>
      <c r="D30" s="42"/>
      <c r="E30" s="42" t="str">
        <f>IF(I30="Please select","","2.02.01")</f>
        <v/>
      </c>
      <c r="F30" s="59"/>
      <c r="G30" s="62" t="s">
        <v>64</v>
      </c>
      <c r="H30" s="31"/>
      <c r="I30" s="25" t="s">
        <v>52</v>
      </c>
      <c r="J30" s="37"/>
      <c r="K30" s="94"/>
      <c r="L30" s="95"/>
      <c r="M30" s="96"/>
      <c r="N30" s="31"/>
      <c r="O30" s="44">
        <f t="shared" si="1"/>
        <v>0</v>
      </c>
      <c r="P30" s="44"/>
    </row>
    <row r="31" spans="1:16" s="4" customFormat="1" ht="17.25" customHeight="1" thickBot="1">
      <c r="B31" s="31"/>
      <c r="C31" s="31"/>
      <c r="D31" s="42"/>
      <c r="E31" s="42" t="str">
        <f>IF(I31="Please select","","2.02.02")</f>
        <v/>
      </c>
      <c r="F31" s="56"/>
      <c r="G31" s="62"/>
      <c r="H31" s="31"/>
      <c r="I31" s="25" t="s">
        <v>52</v>
      </c>
      <c r="J31" s="37"/>
      <c r="K31" s="94"/>
      <c r="L31" s="95"/>
      <c r="M31" s="96"/>
      <c r="N31" s="31"/>
      <c r="O31" s="44">
        <f t="shared" si="1"/>
        <v>0</v>
      </c>
      <c r="P31" s="44"/>
    </row>
    <row r="32" spans="1:16" s="4" customFormat="1" ht="17.25" customHeight="1" thickBot="1">
      <c r="B32" s="31"/>
      <c r="C32" s="31"/>
      <c r="D32" s="42"/>
      <c r="E32" s="42" t="str">
        <f>IF(I32="Please select","","2.02.03")</f>
        <v/>
      </c>
      <c r="F32" s="56"/>
      <c r="G32" s="55"/>
      <c r="H32" s="31"/>
      <c r="I32" s="25" t="s">
        <v>52</v>
      </c>
      <c r="J32" s="37"/>
      <c r="K32" s="94"/>
      <c r="L32" s="95"/>
      <c r="M32" s="96"/>
      <c r="N32" s="31"/>
      <c r="O32" s="44">
        <f t="shared" si="1"/>
        <v>0</v>
      </c>
      <c r="P32" s="44"/>
    </row>
    <row r="33" spans="1:16" s="4" customFormat="1" ht="17.25" customHeight="1" thickBot="1">
      <c r="B33" s="31"/>
      <c r="C33" s="31"/>
      <c r="D33" s="42"/>
      <c r="E33" s="42" t="str">
        <f>IF(I33="Please select","","2.02.04")</f>
        <v/>
      </c>
      <c r="F33" s="56"/>
      <c r="G33" s="55"/>
      <c r="H33" s="31"/>
      <c r="I33" s="25" t="s">
        <v>52</v>
      </c>
      <c r="J33" s="37"/>
      <c r="K33" s="94"/>
      <c r="L33" s="95"/>
      <c r="M33" s="96"/>
      <c r="N33" s="31"/>
      <c r="O33" s="44">
        <f t="shared" si="1"/>
        <v>0</v>
      </c>
      <c r="P33" s="44"/>
    </row>
    <row r="34" spans="1:16" s="4" customFormat="1" ht="17.25" customHeight="1" thickBot="1">
      <c r="B34" s="31"/>
      <c r="C34" s="31"/>
      <c r="D34" s="42"/>
      <c r="E34" s="42" t="str">
        <f>IF(I34="Please select","","2.02.05")</f>
        <v/>
      </c>
      <c r="F34" s="57"/>
      <c r="G34" s="58"/>
      <c r="H34" s="31"/>
      <c r="I34" s="25" t="s">
        <v>52</v>
      </c>
      <c r="J34" s="37"/>
      <c r="K34" s="94"/>
      <c r="L34" s="95"/>
      <c r="M34" s="96"/>
      <c r="N34" s="31"/>
      <c r="O34" s="44">
        <f t="shared" si="1"/>
        <v>0</v>
      </c>
      <c r="P34" s="44"/>
    </row>
    <row r="35" spans="1:16" ht="39.950000000000003" customHeight="1" thickBot="1">
      <c r="B35" s="31"/>
      <c r="C35" s="31"/>
      <c r="D35" s="41"/>
      <c r="E35" s="41">
        <v>2.0299999999999998</v>
      </c>
      <c r="F35" s="90" t="s">
        <v>65</v>
      </c>
      <c r="G35" s="91"/>
      <c r="H35" s="31"/>
      <c r="I35" s="25" t="s">
        <v>42</v>
      </c>
      <c r="J35" s="37"/>
      <c r="K35" s="97"/>
      <c r="L35" s="97"/>
      <c r="M35" s="97"/>
      <c r="N35" s="31"/>
      <c r="O35" s="44">
        <f t="shared" si="1"/>
        <v>4</v>
      </c>
    </row>
    <row r="36" spans="1:16" s="4" customFormat="1" ht="17.25" customHeight="1" thickBot="1">
      <c r="B36" s="31"/>
      <c r="C36" s="31"/>
      <c r="D36" s="42"/>
      <c r="E36" s="42" t="str">
        <f>IF(I36="Please select","","2.03.01")</f>
        <v/>
      </c>
      <c r="F36" s="59"/>
      <c r="G36" s="63" t="s">
        <v>66</v>
      </c>
      <c r="H36" s="31"/>
      <c r="I36" s="25" t="s">
        <v>52</v>
      </c>
      <c r="J36" s="37"/>
      <c r="K36" s="94"/>
      <c r="L36" s="95"/>
      <c r="M36" s="96"/>
      <c r="N36" s="31"/>
      <c r="O36" s="44">
        <f t="shared" si="1"/>
        <v>0</v>
      </c>
      <c r="P36" s="44"/>
    </row>
    <row r="37" spans="1:16" s="4" customFormat="1" ht="17.25" customHeight="1" thickBot="1">
      <c r="B37" s="31"/>
      <c r="C37" s="31"/>
      <c r="D37" s="42"/>
      <c r="E37" s="42" t="str">
        <f>IF(I37="Please select","","2.03.02")</f>
        <v/>
      </c>
      <c r="F37" s="56"/>
      <c r="G37" s="63" t="s">
        <v>67</v>
      </c>
      <c r="H37" s="31"/>
      <c r="I37" s="25" t="s">
        <v>52</v>
      </c>
      <c r="J37" s="37"/>
      <c r="K37" s="94"/>
      <c r="L37" s="95"/>
      <c r="M37" s="96"/>
      <c r="N37" s="31"/>
      <c r="O37" s="44">
        <f t="shared" si="1"/>
        <v>0</v>
      </c>
      <c r="P37" s="44"/>
    </row>
    <row r="38" spans="1:16" s="4" customFormat="1" ht="17.25" customHeight="1" thickBot="1">
      <c r="B38" s="31"/>
      <c r="C38" s="31"/>
      <c r="D38" s="42"/>
      <c r="E38" s="42" t="str">
        <f>IF(I38="Please select","","2.03.03")</f>
        <v/>
      </c>
      <c r="F38" s="56"/>
      <c r="G38" s="70"/>
      <c r="H38" s="31"/>
      <c r="I38" s="25" t="s">
        <v>52</v>
      </c>
      <c r="J38" s="37"/>
      <c r="K38" s="94"/>
      <c r="L38" s="95"/>
      <c r="M38" s="96"/>
      <c r="N38" s="31"/>
      <c r="O38" s="44">
        <f t="shared" si="1"/>
        <v>0</v>
      </c>
      <c r="P38" s="44"/>
    </row>
    <row r="39" spans="1:16" s="4" customFormat="1" ht="17.25" customHeight="1" thickBot="1">
      <c r="B39" s="31"/>
      <c r="C39" s="31"/>
      <c r="D39" s="42"/>
      <c r="E39" s="42" t="str">
        <f>IF(I39="Please select","","2.03.04")</f>
        <v/>
      </c>
      <c r="F39" s="56"/>
      <c r="G39" s="70"/>
      <c r="H39" s="31"/>
      <c r="I39" s="25" t="s">
        <v>52</v>
      </c>
      <c r="J39" s="37"/>
      <c r="K39" s="94"/>
      <c r="L39" s="95"/>
      <c r="M39" s="96"/>
      <c r="N39" s="31"/>
      <c r="O39" s="44">
        <f t="shared" si="1"/>
        <v>0</v>
      </c>
      <c r="P39" s="44"/>
    </row>
    <row r="40" spans="1:16" s="4" customFormat="1" ht="17.25" customHeight="1" thickBot="1">
      <c r="B40" s="31"/>
      <c r="C40" s="31"/>
      <c r="D40" s="42"/>
      <c r="E40" s="42" t="str">
        <f>IF(I40="Please select","","2.03.05")</f>
        <v/>
      </c>
      <c r="F40" s="57"/>
      <c r="G40" s="64"/>
      <c r="H40" s="31"/>
      <c r="I40" s="25" t="s">
        <v>52</v>
      </c>
      <c r="J40" s="37"/>
      <c r="K40" s="94"/>
      <c r="L40" s="95"/>
      <c r="M40" s="96"/>
      <c r="N40" s="31"/>
      <c r="O40" s="44">
        <f t="shared" si="1"/>
        <v>0</v>
      </c>
      <c r="P40" s="44"/>
    </row>
    <row r="41" spans="1:16" ht="39.950000000000003" customHeight="1" thickBot="1">
      <c r="B41" s="31"/>
      <c r="C41" s="31"/>
      <c r="D41" s="41"/>
      <c r="E41" s="41">
        <v>2.04</v>
      </c>
      <c r="F41" s="86" t="s">
        <v>68</v>
      </c>
      <c r="G41" s="87"/>
      <c r="H41" s="31"/>
      <c r="I41" s="25" t="s">
        <v>42</v>
      </c>
      <c r="J41" s="37"/>
      <c r="K41" s="97"/>
      <c r="L41" s="97"/>
      <c r="M41" s="97"/>
      <c r="N41" s="31"/>
      <c r="O41" s="44">
        <f t="shared" si="1"/>
        <v>4</v>
      </c>
    </row>
    <row r="42" spans="1:16" ht="39.950000000000003" customHeight="1" thickBot="1">
      <c r="B42" s="31"/>
      <c r="C42" s="31"/>
      <c r="D42" s="42"/>
      <c r="E42" s="41">
        <v>2.0499999999999998</v>
      </c>
      <c r="F42" s="90" t="s">
        <v>69</v>
      </c>
      <c r="G42" s="91"/>
      <c r="H42" s="31"/>
      <c r="I42" s="25" t="s">
        <v>42</v>
      </c>
      <c r="J42" s="37"/>
      <c r="K42" s="97"/>
      <c r="L42" s="97"/>
      <c r="M42" s="97"/>
      <c r="N42" s="31"/>
      <c r="O42" s="44">
        <f>IF(I42="On Track",1,(IF(I42="Improvement Required",2,(IF(I42="Complete",4,(IF(I42="At Risk",3,0)))))))</f>
        <v>4</v>
      </c>
    </row>
    <row r="43" spans="1:16" s="4" customFormat="1" ht="21.75" customHeight="1">
      <c r="B43" s="31"/>
      <c r="C43" s="31"/>
      <c r="D43" s="42"/>
      <c r="E43" s="42"/>
      <c r="F43" s="31"/>
      <c r="G43" s="31"/>
      <c r="H43" s="31"/>
      <c r="I43" s="31"/>
      <c r="J43" s="31"/>
      <c r="K43" s="31"/>
      <c r="L43" s="31"/>
      <c r="M43" s="31"/>
      <c r="N43" s="31"/>
      <c r="O43" s="44"/>
      <c r="P43" s="44"/>
    </row>
    <row r="44" spans="1:16" s="2" customFormat="1" ht="15.75" customHeight="1">
      <c r="A44" s="4"/>
      <c r="B44" s="31"/>
      <c r="C44" s="31"/>
      <c r="D44" s="99" t="s">
        <v>70</v>
      </c>
      <c r="E44" s="99"/>
      <c r="F44" s="99"/>
      <c r="G44" s="22"/>
      <c r="H44" s="23"/>
      <c r="I44" s="24"/>
      <c r="J44" s="24"/>
      <c r="K44" s="22"/>
      <c r="L44" s="22"/>
      <c r="M44" s="22"/>
      <c r="N44" s="31"/>
      <c r="O44" s="44"/>
      <c r="P44" s="45"/>
    </row>
    <row r="45" spans="1:16" s="2" customFormat="1" ht="15.75" customHeight="1">
      <c r="A45" s="4"/>
      <c r="B45" s="31"/>
      <c r="C45" s="31"/>
      <c r="D45" s="42"/>
      <c r="E45" s="42"/>
      <c r="F45" s="31"/>
      <c r="G45" s="31"/>
      <c r="H45" s="31"/>
      <c r="I45" s="31"/>
      <c r="J45" s="31"/>
      <c r="K45" s="31"/>
      <c r="L45" s="31"/>
      <c r="M45" s="31"/>
      <c r="N45" s="31"/>
      <c r="O45" s="44"/>
      <c r="P45" s="45"/>
    </row>
    <row r="46" spans="1:16" s="4" customFormat="1" ht="44.25" customHeight="1" thickBot="1">
      <c r="B46" s="31"/>
      <c r="C46" s="31"/>
      <c r="D46" s="100" t="s">
        <v>71</v>
      </c>
      <c r="E46" s="100"/>
      <c r="F46" s="100"/>
      <c r="G46" s="100"/>
      <c r="H46" s="100"/>
      <c r="I46" s="38" t="s">
        <v>47</v>
      </c>
      <c r="J46" s="39"/>
      <c r="K46" s="103" t="s">
        <v>61</v>
      </c>
      <c r="L46" s="103"/>
      <c r="M46" s="103"/>
      <c r="N46" s="31"/>
      <c r="O46" s="44"/>
      <c r="P46" s="44"/>
    </row>
    <row r="47" spans="1:16" s="4" customFormat="1" ht="39.950000000000003" customHeight="1" thickBot="1">
      <c r="B47" s="31"/>
      <c r="C47" s="31"/>
      <c r="D47" s="42"/>
      <c r="E47" s="42">
        <v>3.01</v>
      </c>
      <c r="F47" s="86" t="s">
        <v>72</v>
      </c>
      <c r="G47" s="87"/>
      <c r="H47" s="31"/>
      <c r="I47" s="25" t="s">
        <v>42</v>
      </c>
      <c r="J47" s="37"/>
      <c r="K47" s="97"/>
      <c r="L47" s="97"/>
      <c r="M47" s="97"/>
      <c r="N47" s="31"/>
      <c r="O47" s="44">
        <f t="shared" ref="O47:O48" si="2">IF(I47="On Track",1,(IF(I47="Improvement Required",2,(IF(I47="Complete",4,(IF(I47="At Risk",3,0)))))))</f>
        <v>4</v>
      </c>
      <c r="P47" s="44"/>
    </row>
    <row r="48" spans="1:16" s="4" customFormat="1" ht="39.950000000000003" customHeight="1" thickBot="1">
      <c r="B48" s="31"/>
      <c r="C48" s="31"/>
      <c r="D48" s="42"/>
      <c r="E48" s="67">
        <v>3.02</v>
      </c>
      <c r="F48" s="101" t="s">
        <v>73</v>
      </c>
      <c r="G48" s="102"/>
      <c r="H48" s="31"/>
      <c r="I48" s="25" t="s">
        <v>42</v>
      </c>
      <c r="J48" s="37"/>
      <c r="K48" s="97"/>
      <c r="L48" s="97"/>
      <c r="M48" s="97"/>
      <c r="N48" s="31"/>
      <c r="O48" s="44">
        <f t="shared" si="2"/>
        <v>4</v>
      </c>
      <c r="P48" s="44"/>
    </row>
    <row r="49" spans="2:16" s="4" customFormat="1" ht="39.950000000000003" customHeight="1">
      <c r="B49" s="31"/>
      <c r="C49" s="31"/>
      <c r="D49" s="31"/>
      <c r="E49" s="31"/>
      <c r="F49" s="31"/>
      <c r="G49" s="31"/>
      <c r="H49" s="31"/>
      <c r="I49" s="31"/>
      <c r="J49" s="31"/>
      <c r="K49" s="31"/>
      <c r="L49" s="31"/>
      <c r="M49" s="31"/>
      <c r="N49" s="31"/>
      <c r="O49" s="46">
        <f>SUM(O13:O48)</f>
        <v>52</v>
      </c>
      <c r="P49" s="46">
        <f>COUNT(E47:E48,E28:E42,E13:E23)</f>
        <v>13</v>
      </c>
    </row>
    <row r="50" spans="2:16" s="4" customFormat="1">
      <c r="O50" s="44"/>
      <c r="P50" s="44"/>
    </row>
    <row r="51" spans="2:16" s="4" customFormat="1">
      <c r="O51" s="50">
        <f>O49/P49</f>
        <v>4</v>
      </c>
      <c r="P51" s="44"/>
    </row>
    <row r="52" spans="2:16">
      <c r="F52" s="4"/>
      <c r="G52" s="4"/>
      <c r="H52" s="4"/>
      <c r="K52" s="4"/>
      <c r="L52" s="4"/>
      <c r="M52" s="4"/>
      <c r="N52" s="4"/>
    </row>
    <row r="53" spans="2:16" ht="15.75" customHeight="1">
      <c r="F53" s="4"/>
      <c r="G53" s="4"/>
      <c r="H53" s="4"/>
      <c r="K53" s="4"/>
      <c r="L53" s="4"/>
      <c r="M53" s="4"/>
      <c r="N53" s="4"/>
    </row>
    <row r="54" spans="2:16">
      <c r="F54" s="4"/>
      <c r="G54" s="4"/>
      <c r="H54" s="4"/>
      <c r="K54" s="4"/>
      <c r="L54" s="4"/>
      <c r="M54" s="4"/>
      <c r="N54" s="4"/>
    </row>
    <row r="55" spans="2:16">
      <c r="F55" s="4"/>
      <c r="G55" s="4"/>
      <c r="H55" s="4"/>
      <c r="K55" s="4"/>
      <c r="L55" s="4"/>
      <c r="M55" s="4"/>
      <c r="N55" s="4"/>
    </row>
    <row r="56" spans="2:16">
      <c r="F56" s="4"/>
      <c r="G56" s="4"/>
      <c r="H56" s="4"/>
      <c r="K56" s="4"/>
      <c r="L56" s="4"/>
      <c r="M56" s="4"/>
      <c r="N56" s="4"/>
    </row>
    <row r="57" spans="2:16">
      <c r="F57" s="4"/>
      <c r="G57" s="4"/>
      <c r="H57" s="4"/>
      <c r="K57" s="4"/>
      <c r="L57" s="4"/>
      <c r="M57" s="4"/>
      <c r="N57" s="4"/>
    </row>
    <row r="58" spans="2:16">
      <c r="F58" s="4"/>
      <c r="G58" s="4"/>
      <c r="H58" s="4"/>
      <c r="K58" s="4"/>
      <c r="L58" s="4"/>
      <c r="M58" s="4"/>
      <c r="N58" s="4"/>
    </row>
  </sheetData>
  <mergeCells count="51">
    <mergeCell ref="F35:G35"/>
    <mergeCell ref="D27:H27"/>
    <mergeCell ref="K27:M27"/>
    <mergeCell ref="B1:N2"/>
    <mergeCell ref="D12:H12"/>
    <mergeCell ref="D10:G10"/>
    <mergeCell ref="K20:M20"/>
    <mergeCell ref="F20:G20"/>
    <mergeCell ref="K14:M14"/>
    <mergeCell ref="F28:G28"/>
    <mergeCell ref="F29:G29"/>
    <mergeCell ref="K34:M34"/>
    <mergeCell ref="J4:J8"/>
    <mergeCell ref="K12:M12"/>
    <mergeCell ref="K13:M13"/>
    <mergeCell ref="K19:M19"/>
    <mergeCell ref="K35:M35"/>
    <mergeCell ref="K41:M41"/>
    <mergeCell ref="K42:M42"/>
    <mergeCell ref="K30:M30"/>
    <mergeCell ref="K31:M31"/>
    <mergeCell ref="K32:M32"/>
    <mergeCell ref="K33:M33"/>
    <mergeCell ref="K37:M37"/>
    <mergeCell ref="K38:M38"/>
    <mergeCell ref="K39:M39"/>
    <mergeCell ref="K40:M40"/>
    <mergeCell ref="K36:M36"/>
    <mergeCell ref="D44:F44"/>
    <mergeCell ref="D46:H46"/>
    <mergeCell ref="K47:M47"/>
    <mergeCell ref="K48:M48"/>
    <mergeCell ref="F48:G48"/>
    <mergeCell ref="F47:G47"/>
    <mergeCell ref="K46:M46"/>
    <mergeCell ref="F41:G41"/>
    <mergeCell ref="F19:G19"/>
    <mergeCell ref="F42:G42"/>
    <mergeCell ref="F13:G13"/>
    <mergeCell ref="K15:M15"/>
    <mergeCell ref="K16:M16"/>
    <mergeCell ref="K17:M17"/>
    <mergeCell ref="K18:M18"/>
    <mergeCell ref="F23:G23"/>
    <mergeCell ref="F21:G21"/>
    <mergeCell ref="F22:G22"/>
    <mergeCell ref="K21:M21"/>
    <mergeCell ref="K22:M22"/>
    <mergeCell ref="K23:M23"/>
    <mergeCell ref="K28:M28"/>
    <mergeCell ref="K29:M29"/>
  </mergeCells>
  <phoneticPr fontId="4" type="noConversion"/>
  <conditionalFormatting sqref="J29:J35 I13:J13 J41:J42 I19:J23 I13:I23 I47:J48">
    <cfRule type="cellIs" dxfId="215" priority="110" operator="equal">
      <formula>"On Track"</formula>
    </cfRule>
    <cfRule type="cellIs" dxfId="214" priority="111" operator="equal">
      <formula>"Improvement Required"</formula>
    </cfRule>
    <cfRule type="cellIs" dxfId="213" priority="112" operator="equal">
      <formula>"At Risk"</formula>
    </cfRule>
  </conditionalFormatting>
  <conditionalFormatting sqref="K4">
    <cfRule type="cellIs" dxfId="212" priority="107" operator="equal">
      <formula>"On Track"</formula>
    </cfRule>
    <cfRule type="cellIs" dxfId="211" priority="108" operator="equal">
      <formula>"Improvement Required"</formula>
    </cfRule>
    <cfRule type="cellIs" dxfId="210" priority="109" operator="equal">
      <formula>"At Risk"</formula>
    </cfRule>
  </conditionalFormatting>
  <conditionalFormatting sqref="L4">
    <cfRule type="cellIs" dxfId="209" priority="104" operator="equal">
      <formula>"On Track"</formula>
    </cfRule>
    <cfRule type="cellIs" dxfId="208" priority="105" operator="equal">
      <formula>"Improvement Required"</formula>
    </cfRule>
    <cfRule type="cellIs" dxfId="207" priority="106" operator="equal">
      <formula>"At Risk"</formula>
    </cfRule>
  </conditionalFormatting>
  <conditionalFormatting sqref="M4">
    <cfRule type="cellIs" dxfId="206" priority="101" operator="equal">
      <formula>"On Track"</formula>
    </cfRule>
    <cfRule type="cellIs" dxfId="205" priority="102" operator="equal">
      <formula>"Improvement Required"</formula>
    </cfRule>
    <cfRule type="cellIs" dxfId="204" priority="103" operator="equal">
      <formula>"At Risk"</formula>
    </cfRule>
  </conditionalFormatting>
  <conditionalFormatting sqref="G6:G8">
    <cfRule type="cellIs" dxfId="203" priority="98" operator="equal">
      <formula>"On Track"</formula>
    </cfRule>
    <cfRule type="cellIs" dxfId="202" priority="99" operator="equal">
      <formula>"Improvement Required"</formula>
    </cfRule>
    <cfRule type="cellIs" dxfId="201" priority="100" operator="equal">
      <formula>"At Risk"</formula>
    </cfRule>
  </conditionalFormatting>
  <conditionalFormatting sqref="K7">
    <cfRule type="cellIs" dxfId="200" priority="95" operator="equal">
      <formula>"On Track"</formula>
    </cfRule>
    <cfRule type="cellIs" dxfId="199" priority="96" operator="equal">
      <formula>"Improvement Required"</formula>
    </cfRule>
    <cfRule type="cellIs" dxfId="198" priority="97" operator="equal">
      <formula>"At Risk"</formula>
    </cfRule>
  </conditionalFormatting>
  <conditionalFormatting sqref="L7">
    <cfRule type="cellIs" dxfId="197" priority="92" operator="equal">
      <formula>"On Track"</formula>
    </cfRule>
    <cfRule type="cellIs" dxfId="196" priority="93" operator="equal">
      <formula>"Improvement Required"</formula>
    </cfRule>
    <cfRule type="cellIs" dxfId="195" priority="94" operator="equal">
      <formula>"At Risk"</formula>
    </cfRule>
  </conditionalFormatting>
  <conditionalFormatting sqref="I13:I23">
    <cfRule type="cellIs" dxfId="194" priority="63" operator="equal">
      <formula>"N / A"</formula>
    </cfRule>
  </conditionalFormatting>
  <conditionalFormatting sqref="J36:J40">
    <cfRule type="cellIs" dxfId="193" priority="84" operator="equal">
      <formula>"On Track"</formula>
    </cfRule>
    <cfRule type="cellIs" dxfId="192" priority="85" operator="equal">
      <formula>"Improvement Required"</formula>
    </cfRule>
    <cfRule type="cellIs" dxfId="191" priority="86" operator="equal">
      <formula>"At Risk"</formula>
    </cfRule>
  </conditionalFormatting>
  <conditionalFormatting sqref="I18">
    <cfRule type="cellIs" dxfId="190" priority="71" operator="equal">
      <formula>"On Track"</formula>
    </cfRule>
    <cfRule type="cellIs" dxfId="189" priority="72" operator="equal">
      <formula>"Improvement Required"</formula>
    </cfRule>
    <cfRule type="cellIs" dxfId="188" priority="73" operator="equal">
      <formula>"At Risk"</formula>
    </cfRule>
  </conditionalFormatting>
  <conditionalFormatting sqref="I18">
    <cfRule type="expression" dxfId="187" priority="69">
      <formula>"Complete"</formula>
    </cfRule>
    <cfRule type="expression" dxfId="186" priority="70">
      <formula>"N / A"</formula>
    </cfRule>
  </conditionalFormatting>
  <conditionalFormatting sqref="I15:I18">
    <cfRule type="cellIs" dxfId="185" priority="66" operator="equal">
      <formula>"On Track"</formula>
    </cfRule>
    <cfRule type="cellIs" dxfId="184" priority="67" operator="equal">
      <formula>"Improvement Required"</formula>
    </cfRule>
    <cfRule type="cellIs" dxfId="183" priority="68" operator="equal">
      <formula>"At Risk"</formula>
    </cfRule>
  </conditionalFormatting>
  <conditionalFormatting sqref="I15:I18">
    <cfRule type="expression" dxfId="182" priority="64">
      <formula>"Complete"</formula>
    </cfRule>
    <cfRule type="expression" dxfId="181" priority="65">
      <formula>"N / A"</formula>
    </cfRule>
  </conditionalFormatting>
  <conditionalFormatting sqref="I23">
    <cfRule type="cellIs" dxfId="180" priority="62" operator="equal">
      <formula>"Complete"</formula>
    </cfRule>
  </conditionalFormatting>
  <conditionalFormatting sqref="F5">
    <cfRule type="cellIs" dxfId="179" priority="1" operator="equal">
      <formula>"Complete"</formula>
    </cfRule>
  </conditionalFormatting>
  <conditionalFormatting sqref="I13:I22">
    <cfRule type="cellIs" dxfId="178" priority="61" operator="equal">
      <formula>"Complete"</formula>
    </cfRule>
  </conditionalFormatting>
  <conditionalFormatting sqref="I47:I48">
    <cfRule type="cellIs" dxfId="177" priority="55" operator="equal">
      <formula>"N / A"</formula>
    </cfRule>
  </conditionalFormatting>
  <conditionalFormatting sqref="I47:I48">
    <cfRule type="cellIs" dxfId="176" priority="54" operator="equal">
      <formula>"Complete"</formula>
    </cfRule>
  </conditionalFormatting>
  <conditionalFormatting sqref="I30:I34">
    <cfRule type="cellIs" dxfId="175" priority="51" operator="equal">
      <formula>"On Track"</formula>
    </cfRule>
    <cfRule type="cellIs" dxfId="174" priority="52" operator="equal">
      <formula>"Improvement Required"</formula>
    </cfRule>
    <cfRule type="cellIs" dxfId="173" priority="53" operator="equal">
      <formula>"At Risk"</formula>
    </cfRule>
  </conditionalFormatting>
  <conditionalFormatting sqref="I30:I34">
    <cfRule type="cellIs" dxfId="172" priority="50" operator="equal">
      <formula>"N / A"</formula>
    </cfRule>
  </conditionalFormatting>
  <conditionalFormatting sqref="I30:I34">
    <cfRule type="cellIs" dxfId="171" priority="49" operator="equal">
      <formula>"Complete"</formula>
    </cfRule>
  </conditionalFormatting>
  <conditionalFormatting sqref="I36:I39">
    <cfRule type="cellIs" dxfId="170" priority="46" operator="equal">
      <formula>"On Track"</formula>
    </cfRule>
    <cfRule type="cellIs" dxfId="169" priority="47" operator="equal">
      <formula>"Improvement Required"</formula>
    </cfRule>
    <cfRule type="cellIs" dxfId="168" priority="48" operator="equal">
      <formula>"At Risk"</formula>
    </cfRule>
  </conditionalFormatting>
  <conditionalFormatting sqref="I36:I39">
    <cfRule type="cellIs" dxfId="167" priority="45" operator="equal">
      <formula>"N / A"</formula>
    </cfRule>
  </conditionalFormatting>
  <conditionalFormatting sqref="I36:I39">
    <cfRule type="cellIs" dxfId="166" priority="44" operator="equal">
      <formula>"Complete"</formula>
    </cfRule>
  </conditionalFormatting>
  <conditionalFormatting sqref="I40">
    <cfRule type="cellIs" dxfId="165" priority="41" operator="equal">
      <formula>"On Track"</formula>
    </cfRule>
    <cfRule type="cellIs" dxfId="164" priority="42" operator="equal">
      <formula>"Improvement Required"</formula>
    </cfRule>
    <cfRule type="cellIs" dxfId="163" priority="43" operator="equal">
      <formula>"At Risk"</formula>
    </cfRule>
  </conditionalFormatting>
  <conditionalFormatting sqref="I40">
    <cfRule type="cellIs" dxfId="162" priority="40" operator="equal">
      <formula>"N / A"</formula>
    </cfRule>
  </conditionalFormatting>
  <conditionalFormatting sqref="I40">
    <cfRule type="cellIs" dxfId="161" priority="39" operator="equal">
      <formula>"Complete"</formula>
    </cfRule>
  </conditionalFormatting>
  <conditionalFormatting sqref="I19">
    <cfRule type="cellIs" dxfId="160" priority="38" operator="equal">
      <formula>"Complete"</formula>
    </cfRule>
  </conditionalFormatting>
  <conditionalFormatting sqref="I20">
    <cfRule type="cellIs" dxfId="159" priority="37" operator="equal">
      <formula>"Complete"</formula>
    </cfRule>
  </conditionalFormatting>
  <conditionalFormatting sqref="I21">
    <cfRule type="cellIs" dxfId="158" priority="36" operator="equal">
      <formula>"Complete"</formula>
    </cfRule>
  </conditionalFormatting>
  <conditionalFormatting sqref="I22">
    <cfRule type="cellIs" dxfId="157" priority="35" operator="equal">
      <formula>"Complete"</formula>
    </cfRule>
  </conditionalFormatting>
  <conditionalFormatting sqref="I28">
    <cfRule type="cellIs" dxfId="156" priority="32" operator="equal">
      <formula>"On Track"</formula>
    </cfRule>
    <cfRule type="cellIs" dxfId="155" priority="33" operator="equal">
      <formula>"Improvement Required"</formula>
    </cfRule>
    <cfRule type="cellIs" dxfId="154" priority="34" operator="equal">
      <formula>"At Risk"</formula>
    </cfRule>
  </conditionalFormatting>
  <conditionalFormatting sqref="I28">
    <cfRule type="cellIs" dxfId="153" priority="31" operator="equal">
      <formula>"N / A"</formula>
    </cfRule>
  </conditionalFormatting>
  <conditionalFormatting sqref="I28">
    <cfRule type="cellIs" dxfId="152" priority="30" operator="equal">
      <formula>"Complete"</formula>
    </cfRule>
  </conditionalFormatting>
  <conditionalFormatting sqref="I29">
    <cfRule type="cellIs" dxfId="151" priority="27" operator="equal">
      <formula>"On Track"</formula>
    </cfRule>
    <cfRule type="cellIs" dxfId="150" priority="28" operator="equal">
      <formula>"Improvement Required"</formula>
    </cfRule>
    <cfRule type="cellIs" dxfId="149" priority="29" operator="equal">
      <formula>"At Risk"</formula>
    </cfRule>
  </conditionalFormatting>
  <conditionalFormatting sqref="I29">
    <cfRule type="cellIs" dxfId="148" priority="26" operator="equal">
      <formula>"N / A"</formula>
    </cfRule>
  </conditionalFormatting>
  <conditionalFormatting sqref="I29">
    <cfRule type="cellIs" dxfId="147" priority="25" operator="equal">
      <formula>"Complete"</formula>
    </cfRule>
  </conditionalFormatting>
  <conditionalFormatting sqref="I35">
    <cfRule type="cellIs" dxfId="146" priority="22" operator="equal">
      <formula>"On Track"</formula>
    </cfRule>
    <cfRule type="cellIs" dxfId="145" priority="23" operator="equal">
      <formula>"Improvement Required"</formula>
    </cfRule>
    <cfRule type="cellIs" dxfId="144" priority="24" operator="equal">
      <formula>"At Risk"</formula>
    </cfRule>
  </conditionalFormatting>
  <conditionalFormatting sqref="I35">
    <cfRule type="cellIs" dxfId="143" priority="21" operator="equal">
      <formula>"N / A"</formula>
    </cfRule>
  </conditionalFormatting>
  <conditionalFormatting sqref="I35">
    <cfRule type="cellIs" dxfId="142" priority="20" operator="equal">
      <formula>"Complete"</formula>
    </cfRule>
  </conditionalFormatting>
  <conditionalFormatting sqref="I41">
    <cfRule type="cellIs" dxfId="141" priority="17" operator="equal">
      <formula>"On Track"</formula>
    </cfRule>
    <cfRule type="cellIs" dxfId="140" priority="18" operator="equal">
      <formula>"Improvement Required"</formula>
    </cfRule>
    <cfRule type="cellIs" dxfId="139" priority="19" operator="equal">
      <formula>"At Risk"</formula>
    </cfRule>
  </conditionalFormatting>
  <conditionalFormatting sqref="I41">
    <cfRule type="cellIs" dxfId="138" priority="16" operator="equal">
      <formula>"N / A"</formula>
    </cfRule>
  </conditionalFormatting>
  <conditionalFormatting sqref="I41">
    <cfRule type="cellIs" dxfId="137" priority="15" operator="equal">
      <formula>"Complete"</formula>
    </cfRule>
  </conditionalFormatting>
  <conditionalFormatting sqref="I42">
    <cfRule type="cellIs" dxfId="136" priority="12" operator="equal">
      <formula>"On Track"</formula>
    </cfRule>
    <cfRule type="cellIs" dxfId="135" priority="13" operator="equal">
      <formula>"Improvement Required"</formula>
    </cfRule>
    <cfRule type="cellIs" dxfId="134" priority="14" operator="equal">
      <formula>"At Risk"</formula>
    </cfRule>
  </conditionalFormatting>
  <conditionalFormatting sqref="I42">
    <cfRule type="cellIs" dxfId="133" priority="11" operator="equal">
      <formula>"N / A"</formula>
    </cfRule>
  </conditionalFormatting>
  <conditionalFormatting sqref="I42">
    <cfRule type="cellIs" dxfId="132" priority="10" operator="equal">
      <formula>"Complete"</formula>
    </cfRule>
  </conditionalFormatting>
  <conditionalFormatting sqref="I47">
    <cfRule type="cellIs" dxfId="131" priority="9" operator="equal">
      <formula>"N / A"</formula>
    </cfRule>
  </conditionalFormatting>
  <conditionalFormatting sqref="I47">
    <cfRule type="cellIs" dxfId="130" priority="8" operator="equal">
      <formula>"Complete"</formula>
    </cfRule>
  </conditionalFormatting>
  <conditionalFormatting sqref="I48">
    <cfRule type="cellIs" dxfId="129" priority="7" operator="equal">
      <formula>"N / A"</formula>
    </cfRule>
  </conditionalFormatting>
  <conditionalFormatting sqref="I48">
    <cfRule type="cellIs" dxfId="128" priority="6" operator="equal">
      <formula>"Complete"</formula>
    </cfRule>
  </conditionalFormatting>
  <conditionalFormatting sqref="F5">
    <cfRule type="cellIs" dxfId="127" priority="3" operator="equal">
      <formula>"On Track"</formula>
    </cfRule>
    <cfRule type="cellIs" dxfId="126" priority="4" operator="equal">
      <formula>"Improvement Required"</formula>
    </cfRule>
    <cfRule type="cellIs" dxfId="125" priority="5" operator="equal">
      <formula>"At Risk"</formula>
    </cfRule>
  </conditionalFormatting>
  <conditionalFormatting sqref="F5">
    <cfRule type="cellIs" dxfId="124" priority="2" operator="equal">
      <formula>"N / A"</formula>
    </cfRule>
  </conditionalFormatting>
  <dataValidations count="1">
    <dataValidation type="list" allowBlank="1" showInputMessage="1" showErrorMessage="1" sqref="L4" xr:uid="{00000000-0002-0000-0300-000000000000}">
      <formula1>$A$3:$A$7</formula1>
    </dataValidation>
  </dataValidations>
  <pageMargins left="0.35433070866141736" right="0.35433070866141736" top="0.19685039370078741" bottom="0.19685039370078741" header="0.11811023622047245" footer="0.11811023622047245"/>
  <pageSetup paperSize="8" scale="72" orientation="portrait" r:id="rId1"/>
  <headerFooter alignWithMargins="0">
    <oddFooter>&amp;L&amp;D &amp;F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'Drop Down Inputs'!$A$3:$A$8</xm:f>
          </x14:formula1>
          <xm:sqref>I28:I42 I13:I23 I47:I48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49600"/>
    <pageSetUpPr fitToPage="1"/>
  </sheetPr>
  <dimension ref="A1:P58"/>
  <sheetViews>
    <sheetView showGridLines="0" zoomScaleNormal="100" zoomScaleSheetLayoutView="100" workbookViewId="0" xr3:uid="{F9CF3CF3-643B-5BE6-8B46-32C596A47465}">
      <selection activeCell="F47" sqref="F47:G48"/>
    </sheetView>
  </sheetViews>
  <sheetFormatPr defaultRowHeight="12.75"/>
  <cols>
    <col min="1" max="3" width="1.5703125" style="4" customWidth="1"/>
    <col min="4" max="4" width="7.28515625" style="4" customWidth="1"/>
    <col min="5" max="5" width="6.28515625" style="4" customWidth="1"/>
    <col min="6" max="6" width="13.28515625" style="3" customWidth="1"/>
    <col min="7" max="7" width="52.5703125" style="4" customWidth="1"/>
    <col min="8" max="8" width="3.7109375" style="4" customWidth="1"/>
    <col min="9" max="9" width="15.85546875" style="4" customWidth="1"/>
    <col min="10" max="10" width="3.7109375" style="4" customWidth="1"/>
    <col min="11" max="13" width="30.7109375" style="4" customWidth="1"/>
    <col min="14" max="14" width="3.140625" style="4" customWidth="1"/>
    <col min="15" max="15" width="5.28515625" style="44" customWidth="1"/>
    <col min="16" max="16" width="3.85546875" style="44" customWidth="1"/>
    <col min="17" max="16384" width="9.140625" style="4"/>
  </cols>
  <sheetData>
    <row r="1" spans="1:16" ht="47.25" customHeight="1">
      <c r="B1" s="104" t="s">
        <v>32</v>
      </c>
      <c r="C1" s="104"/>
      <c r="D1" s="104"/>
      <c r="E1" s="104"/>
      <c r="F1" s="104"/>
      <c r="G1" s="104"/>
      <c r="H1" s="104"/>
      <c r="I1" s="104"/>
      <c r="J1" s="104"/>
      <c r="K1" s="104"/>
      <c r="L1" s="104"/>
      <c r="M1" s="104"/>
      <c r="N1" s="104"/>
    </row>
    <row r="2" spans="1:16" ht="47.25" customHeight="1">
      <c r="B2" s="104"/>
      <c r="C2" s="104"/>
      <c r="D2" s="104"/>
      <c r="E2" s="104"/>
      <c r="F2" s="104"/>
      <c r="G2" s="104"/>
      <c r="H2" s="104"/>
      <c r="I2" s="104"/>
      <c r="J2" s="104"/>
      <c r="K2" s="104"/>
      <c r="L2" s="104"/>
      <c r="M2" s="104"/>
      <c r="N2" s="104"/>
    </row>
    <row r="3" spans="1:16" s="2" customFormat="1" ht="6.75" customHeight="1">
      <c r="A3" s="4"/>
      <c r="B3" s="31"/>
      <c r="C3" s="31"/>
      <c r="D3" s="31"/>
      <c r="E3" s="31"/>
      <c r="F3" s="29"/>
      <c r="G3" s="30"/>
      <c r="H3" s="31"/>
      <c r="I3" s="32"/>
      <c r="J3" s="32"/>
      <c r="K3" s="35"/>
      <c r="L3" s="35"/>
      <c r="M3" s="35"/>
      <c r="N3" s="31"/>
      <c r="O3" s="45"/>
      <c r="P3" s="45"/>
    </row>
    <row r="4" spans="1:16" s="2" customFormat="1" ht="15.75" customHeight="1">
      <c r="A4" s="4"/>
      <c r="B4" s="31"/>
      <c r="C4" s="31"/>
      <c r="D4" s="31"/>
      <c r="E4" s="31"/>
      <c r="F4" s="31"/>
      <c r="G4" s="31"/>
      <c r="H4" s="31"/>
      <c r="I4" s="31"/>
      <c r="J4" s="106" t="s">
        <v>33</v>
      </c>
      <c r="K4" s="25" t="s">
        <v>34</v>
      </c>
      <c r="L4" s="25" t="s">
        <v>35</v>
      </c>
      <c r="M4" s="25" t="s">
        <v>36</v>
      </c>
      <c r="N4" s="31"/>
      <c r="O4" s="45"/>
      <c r="P4" s="45"/>
    </row>
    <row r="5" spans="1:16" s="2" customFormat="1" ht="63.75" customHeight="1">
      <c r="A5" s="4"/>
      <c r="B5" s="31"/>
      <c r="C5" s="31"/>
      <c r="D5" s="31"/>
      <c r="E5" s="31"/>
      <c r="F5" s="25" t="str">
        <f>IF(O51=4,"Complete",IF(O51&lt;1.33,"On Track",(IF(O51&lt;2,"Improvement Required","At Risk"))))</f>
        <v>Improvement Required</v>
      </c>
      <c r="G5" s="43" t="s">
        <v>74</v>
      </c>
      <c r="H5" s="31"/>
      <c r="I5" s="31"/>
      <c r="J5" s="106"/>
      <c r="K5" s="28" t="s">
        <v>38</v>
      </c>
      <c r="L5" s="28" t="s">
        <v>39</v>
      </c>
      <c r="M5" s="28" t="s">
        <v>40</v>
      </c>
      <c r="N5" s="31"/>
      <c r="O5" s="45"/>
      <c r="P5" s="45"/>
    </row>
    <row r="6" spans="1:16" s="2" customFormat="1" ht="6" customHeight="1">
      <c r="A6" s="4"/>
      <c r="B6" s="31"/>
      <c r="C6" s="31"/>
      <c r="D6" s="31"/>
      <c r="E6" s="31"/>
      <c r="F6" s="51"/>
      <c r="G6" s="37"/>
      <c r="H6" s="31"/>
      <c r="I6" s="31"/>
      <c r="J6" s="106"/>
      <c r="K6" s="52"/>
      <c r="L6" s="52"/>
      <c r="M6" s="52"/>
      <c r="N6" s="31"/>
      <c r="O6" s="45"/>
      <c r="P6" s="45"/>
    </row>
    <row r="7" spans="1:16" s="2" customFormat="1" ht="15.75" customHeight="1">
      <c r="A7" s="4"/>
      <c r="B7" s="31"/>
      <c r="C7" s="31"/>
      <c r="D7" s="31"/>
      <c r="E7" s="31"/>
      <c r="F7" s="51"/>
      <c r="G7" s="37"/>
      <c r="H7" s="31"/>
      <c r="I7" s="31"/>
      <c r="J7" s="106"/>
      <c r="K7" s="60" t="s">
        <v>41</v>
      </c>
      <c r="L7" s="61" t="s">
        <v>42</v>
      </c>
      <c r="M7" s="52"/>
      <c r="N7" s="31"/>
      <c r="O7" s="45"/>
      <c r="P7" s="45"/>
    </row>
    <row r="8" spans="1:16" s="2" customFormat="1" ht="48" customHeight="1">
      <c r="A8" s="4"/>
      <c r="B8" s="31"/>
      <c r="C8" s="31"/>
      <c r="D8" s="31"/>
      <c r="E8" s="31"/>
      <c r="F8" s="51"/>
      <c r="G8" s="37"/>
      <c r="H8" s="31"/>
      <c r="I8" s="31"/>
      <c r="J8" s="106"/>
      <c r="K8" s="28" t="s">
        <v>43</v>
      </c>
      <c r="L8" s="28" t="s">
        <v>44</v>
      </c>
      <c r="M8" s="52"/>
      <c r="N8" s="31"/>
      <c r="O8" s="45"/>
      <c r="P8" s="45"/>
    </row>
    <row r="9" spans="1:16" s="2" customFormat="1" ht="10.5" customHeight="1">
      <c r="A9" s="4"/>
      <c r="B9" s="31"/>
      <c r="C9" s="31"/>
      <c r="D9" s="31"/>
      <c r="E9" s="31"/>
      <c r="F9" s="29"/>
      <c r="G9" s="30"/>
      <c r="H9" s="31"/>
      <c r="I9" s="33"/>
      <c r="J9" s="34"/>
      <c r="K9" s="36"/>
      <c r="L9" s="36"/>
      <c r="M9" s="36"/>
      <c r="N9" s="31"/>
      <c r="O9" s="45"/>
      <c r="P9" s="45"/>
    </row>
    <row r="10" spans="1:16" s="2" customFormat="1" ht="15.75" customHeight="1">
      <c r="A10" s="4"/>
      <c r="B10" s="31"/>
      <c r="C10" s="31"/>
      <c r="D10" s="99" t="s">
        <v>45</v>
      </c>
      <c r="E10" s="99"/>
      <c r="F10" s="99"/>
      <c r="G10" s="99"/>
      <c r="H10" s="27"/>
      <c r="I10" s="27"/>
      <c r="J10" s="27"/>
      <c r="K10" s="27"/>
      <c r="L10" s="40"/>
      <c r="M10" s="27"/>
      <c r="N10" s="31"/>
      <c r="O10" s="45"/>
      <c r="P10" s="45"/>
    </row>
    <row r="11" spans="1:16" s="2" customFormat="1" ht="15.75" customHeight="1">
      <c r="A11" s="4"/>
      <c r="B11" s="31"/>
      <c r="C11" s="31"/>
      <c r="D11" s="31"/>
      <c r="E11" s="31"/>
      <c r="F11" s="31"/>
      <c r="G11" s="31"/>
      <c r="H11" s="31"/>
      <c r="I11" s="31"/>
      <c r="J11" s="31"/>
      <c r="K11" s="31"/>
      <c r="L11" s="31"/>
      <c r="M11" s="31"/>
      <c r="N11" s="31"/>
      <c r="O11" s="45"/>
      <c r="P11" s="45"/>
    </row>
    <row r="12" spans="1:16" ht="42.75" customHeight="1" thickBot="1">
      <c r="B12" s="31"/>
      <c r="C12" s="31"/>
      <c r="D12" s="100" t="s">
        <v>46</v>
      </c>
      <c r="E12" s="100"/>
      <c r="F12" s="100"/>
      <c r="G12" s="100"/>
      <c r="H12" s="100"/>
      <c r="I12" s="38" t="s">
        <v>47</v>
      </c>
      <c r="J12" s="39"/>
      <c r="K12" s="103" t="s">
        <v>48</v>
      </c>
      <c r="L12" s="103"/>
      <c r="M12" s="103"/>
      <c r="N12" s="31"/>
    </row>
    <row r="13" spans="1:16" ht="39.950000000000003" customHeight="1" thickBot="1">
      <c r="B13" s="31"/>
      <c r="C13" s="31"/>
      <c r="D13" s="49" t="s">
        <v>49</v>
      </c>
      <c r="E13" s="42">
        <v>1.01</v>
      </c>
      <c r="F13" s="92" t="s">
        <v>50</v>
      </c>
      <c r="G13" s="93"/>
      <c r="H13" s="31"/>
      <c r="I13" s="25" t="s">
        <v>42</v>
      </c>
      <c r="J13" s="37"/>
      <c r="K13" s="97"/>
      <c r="L13" s="97"/>
      <c r="M13" s="97"/>
      <c r="N13" s="31"/>
      <c r="O13" s="44">
        <f>IF(I13="On Track",1,(IF(I13="Improvement Required",2,(IF(I13="Complete",4,(IF(I13="At Risk",3,0)))))))</f>
        <v>4</v>
      </c>
    </row>
    <row r="14" spans="1:16" ht="24" customHeight="1" thickBot="1">
      <c r="B14" s="31"/>
      <c r="C14" s="31"/>
      <c r="D14" s="42"/>
      <c r="E14" s="42" t="str">
        <f>IF(I14="Please select","","1.01.01")</f>
        <v/>
      </c>
      <c r="F14" s="59"/>
      <c r="G14" s="62" t="s">
        <v>51</v>
      </c>
      <c r="H14" s="31"/>
      <c r="I14" s="25" t="s">
        <v>52</v>
      </c>
      <c r="J14" s="37"/>
      <c r="K14" s="94"/>
      <c r="L14" s="95"/>
      <c r="M14" s="96"/>
      <c r="N14" s="31"/>
      <c r="O14" s="44">
        <f t="shared" ref="O14:O23" si="0">IF(I14="On Track",1,(IF(I14="Improvement Required",2,(IF(I14="Complete",4,(IF(I14="At Risk",3,0)))))))</f>
        <v>0</v>
      </c>
    </row>
    <row r="15" spans="1:16" ht="24" customHeight="1" thickBot="1">
      <c r="B15" s="31"/>
      <c r="C15" s="31"/>
      <c r="D15" s="42"/>
      <c r="E15" s="42" t="str">
        <f>IF(I15="Please select","","1.01.02")</f>
        <v/>
      </c>
      <c r="F15" s="56"/>
      <c r="G15" s="62"/>
      <c r="H15" s="31"/>
      <c r="I15" s="25" t="s">
        <v>52</v>
      </c>
      <c r="J15" s="37"/>
      <c r="K15" s="94"/>
      <c r="L15" s="95"/>
      <c r="M15" s="96"/>
      <c r="N15" s="31"/>
      <c r="O15" s="44">
        <f t="shared" si="0"/>
        <v>0</v>
      </c>
    </row>
    <row r="16" spans="1:16" ht="24" customHeight="1" thickBot="1">
      <c r="B16" s="31"/>
      <c r="C16" s="31"/>
      <c r="D16" s="42"/>
      <c r="E16" s="42" t="str">
        <f>IF(I16="Please select","","1.01.03")</f>
        <v/>
      </c>
      <c r="F16" s="56"/>
      <c r="G16" s="55"/>
      <c r="H16" s="31"/>
      <c r="I16" s="25" t="s">
        <v>52</v>
      </c>
      <c r="J16" s="37"/>
      <c r="K16" s="94"/>
      <c r="L16" s="95"/>
      <c r="M16" s="96"/>
      <c r="N16" s="31"/>
      <c r="O16" s="44">
        <f t="shared" si="0"/>
        <v>0</v>
      </c>
    </row>
    <row r="17" spans="1:16" ht="24" customHeight="1" thickBot="1">
      <c r="B17" s="31"/>
      <c r="C17" s="31"/>
      <c r="D17" s="42"/>
      <c r="E17" s="42" t="str">
        <f>IF(I17="Please select","","1.01.04")</f>
        <v/>
      </c>
      <c r="F17" s="56"/>
      <c r="G17" s="55"/>
      <c r="H17" s="31"/>
      <c r="I17" s="25" t="s">
        <v>52</v>
      </c>
      <c r="J17" s="37"/>
      <c r="K17" s="94"/>
      <c r="L17" s="95"/>
      <c r="M17" s="96"/>
      <c r="N17" s="31"/>
      <c r="O17" s="44">
        <f t="shared" si="0"/>
        <v>0</v>
      </c>
    </row>
    <row r="18" spans="1:16" ht="24" customHeight="1" thickBot="1">
      <c r="B18" s="31"/>
      <c r="C18" s="31"/>
      <c r="D18" s="42"/>
      <c r="E18" s="42" t="str">
        <f>IF(I18="Please select","","1.01.05")</f>
        <v/>
      </c>
      <c r="F18" s="57"/>
      <c r="G18" s="58"/>
      <c r="H18" s="31"/>
      <c r="I18" s="25" t="s">
        <v>52</v>
      </c>
      <c r="J18" s="37"/>
      <c r="K18" s="94"/>
      <c r="L18" s="95"/>
      <c r="M18" s="96"/>
      <c r="N18" s="31"/>
      <c r="O18" s="44">
        <f t="shared" si="0"/>
        <v>0</v>
      </c>
    </row>
    <row r="19" spans="1:16" ht="39.950000000000003" customHeight="1" thickTop="1" thickBot="1">
      <c r="B19" s="31"/>
      <c r="C19" s="31"/>
      <c r="D19" s="41"/>
      <c r="E19" s="41">
        <v>1.02</v>
      </c>
      <c r="F19" s="88" t="s">
        <v>53</v>
      </c>
      <c r="G19" s="89" t="s">
        <v>54</v>
      </c>
      <c r="H19" s="31"/>
      <c r="I19" s="25" t="s">
        <v>41</v>
      </c>
      <c r="J19" s="37"/>
      <c r="K19" s="97"/>
      <c r="L19" s="97"/>
      <c r="M19" s="97"/>
      <c r="N19" s="31"/>
      <c r="O19" s="44">
        <f t="shared" si="0"/>
        <v>0</v>
      </c>
    </row>
    <row r="20" spans="1:16" ht="39.950000000000003" customHeight="1" thickBot="1">
      <c r="B20" s="31"/>
      <c r="C20" s="31"/>
      <c r="D20" s="42"/>
      <c r="E20" s="42">
        <v>1.03</v>
      </c>
      <c r="F20" s="92" t="s">
        <v>55</v>
      </c>
      <c r="G20" s="93"/>
      <c r="H20" s="31"/>
      <c r="I20" s="25" t="s">
        <v>75</v>
      </c>
      <c r="J20" s="37"/>
      <c r="K20" s="97"/>
      <c r="L20" s="97"/>
      <c r="M20" s="97"/>
      <c r="N20" s="31"/>
      <c r="O20" s="44">
        <f t="shared" si="0"/>
        <v>1</v>
      </c>
    </row>
    <row r="21" spans="1:16" ht="39.950000000000003" customHeight="1" thickTop="1" thickBot="1">
      <c r="B21" s="31"/>
      <c r="C21" s="31"/>
      <c r="D21" s="41"/>
      <c r="E21" s="41">
        <v>1.04</v>
      </c>
      <c r="F21" s="88" t="s">
        <v>56</v>
      </c>
      <c r="G21" s="89"/>
      <c r="H21" s="31"/>
      <c r="I21" s="25" t="s">
        <v>75</v>
      </c>
      <c r="J21" s="37"/>
      <c r="K21" s="97"/>
      <c r="L21" s="97"/>
      <c r="M21" s="97"/>
      <c r="N21" s="31"/>
      <c r="O21" s="44">
        <f t="shared" si="0"/>
        <v>1</v>
      </c>
    </row>
    <row r="22" spans="1:16" ht="39.950000000000003" customHeight="1" thickBot="1">
      <c r="B22" s="31"/>
      <c r="C22" s="31"/>
      <c r="D22" s="42"/>
      <c r="E22" s="42">
        <v>1.05</v>
      </c>
      <c r="F22" s="92" t="s">
        <v>57</v>
      </c>
      <c r="G22" s="93"/>
      <c r="H22" s="31"/>
      <c r="I22" s="25" t="s">
        <v>35</v>
      </c>
      <c r="J22" s="37"/>
      <c r="K22" s="97"/>
      <c r="L22" s="97"/>
      <c r="M22" s="97"/>
      <c r="N22" s="31"/>
      <c r="O22" s="44">
        <f t="shared" si="0"/>
        <v>2</v>
      </c>
    </row>
    <row r="23" spans="1:16" ht="39.950000000000003" customHeight="1" thickTop="1" thickBot="1">
      <c r="B23" s="31"/>
      <c r="C23" s="31"/>
      <c r="D23" s="41"/>
      <c r="E23" s="41">
        <v>1.06</v>
      </c>
      <c r="F23" s="88" t="s">
        <v>58</v>
      </c>
      <c r="G23" s="89"/>
      <c r="H23" s="31"/>
      <c r="I23" s="25" t="s">
        <v>42</v>
      </c>
      <c r="J23" s="37"/>
      <c r="K23" s="97"/>
      <c r="L23" s="97"/>
      <c r="M23" s="97"/>
      <c r="N23" s="31"/>
      <c r="O23" s="44">
        <f t="shared" si="0"/>
        <v>4</v>
      </c>
    </row>
    <row r="24" spans="1:16" ht="21.75" customHeight="1">
      <c r="B24" s="31"/>
      <c r="C24" s="31"/>
      <c r="D24" s="42"/>
      <c r="E24" s="42"/>
      <c r="F24" s="31"/>
      <c r="G24" s="31"/>
      <c r="H24" s="31"/>
      <c r="I24" s="31"/>
      <c r="J24" s="31"/>
      <c r="K24" s="31"/>
      <c r="L24" s="31"/>
      <c r="M24" s="31"/>
      <c r="N24" s="31"/>
    </row>
    <row r="25" spans="1:16" s="2" customFormat="1" ht="15.75" customHeight="1">
      <c r="A25" s="4"/>
      <c r="B25" s="31"/>
      <c r="C25" s="31"/>
      <c r="D25" s="65" t="s">
        <v>59</v>
      </c>
      <c r="E25" s="65"/>
      <c r="F25" s="65"/>
      <c r="G25" s="22"/>
      <c r="H25" s="23"/>
      <c r="I25" s="24"/>
      <c r="J25" s="24"/>
      <c r="K25" s="22"/>
      <c r="L25" s="22"/>
      <c r="M25" s="22"/>
      <c r="N25" s="31"/>
      <c r="O25" s="44"/>
      <c r="P25" s="45"/>
    </row>
    <row r="26" spans="1:16" s="2" customFormat="1" ht="15.75" customHeight="1">
      <c r="A26" s="4"/>
      <c r="B26" s="31"/>
      <c r="C26" s="31"/>
      <c r="D26" s="42"/>
      <c r="E26" s="42"/>
      <c r="F26" s="31"/>
      <c r="G26" s="31"/>
      <c r="H26" s="31"/>
      <c r="I26" s="31"/>
      <c r="J26" s="31"/>
      <c r="K26" s="31"/>
      <c r="L26" s="31"/>
      <c r="M26" s="31"/>
      <c r="N26" s="31"/>
      <c r="O26" s="44"/>
      <c r="P26" s="45"/>
    </row>
    <row r="27" spans="1:16" ht="44.25" customHeight="1" thickBot="1">
      <c r="B27" s="31"/>
      <c r="C27" s="31"/>
      <c r="D27" s="100" t="s">
        <v>60</v>
      </c>
      <c r="E27" s="100"/>
      <c r="F27" s="100"/>
      <c r="G27" s="100"/>
      <c r="H27" s="100"/>
      <c r="I27" s="38" t="s">
        <v>47</v>
      </c>
      <c r="J27" s="39"/>
      <c r="K27" s="103" t="s">
        <v>61</v>
      </c>
      <c r="L27" s="103"/>
      <c r="M27" s="103"/>
      <c r="N27" s="31"/>
    </row>
    <row r="28" spans="1:16" ht="39.950000000000003" customHeight="1" thickTop="1" thickBot="1">
      <c r="B28" s="31"/>
      <c r="C28" s="31"/>
      <c r="D28" s="42"/>
      <c r="E28" s="41">
        <v>2.0099999999999998</v>
      </c>
      <c r="F28" s="88" t="s">
        <v>62</v>
      </c>
      <c r="G28" s="89"/>
      <c r="H28" s="31"/>
      <c r="I28" s="25" t="s">
        <v>34</v>
      </c>
      <c r="J28" s="34"/>
      <c r="K28" s="98"/>
      <c r="L28" s="98"/>
      <c r="M28" s="98"/>
      <c r="N28" s="31"/>
      <c r="O28" s="44">
        <f t="shared" ref="O28:O41" si="1">IF(I28="On Track",1,(IF(I28="Improvement Required",2,(IF(I28="Complete",4,(IF(I28="At Risk",3,0)))))))</f>
        <v>1</v>
      </c>
    </row>
    <row r="29" spans="1:16" ht="39.950000000000003" customHeight="1" thickBot="1">
      <c r="B29" s="31"/>
      <c r="C29" s="31"/>
      <c r="D29" s="42"/>
      <c r="E29" s="42">
        <v>2.02</v>
      </c>
      <c r="F29" s="105" t="s">
        <v>63</v>
      </c>
      <c r="G29" s="93"/>
      <c r="H29" s="31"/>
      <c r="I29" s="25" t="s">
        <v>34</v>
      </c>
      <c r="J29" s="37"/>
      <c r="K29" s="97"/>
      <c r="L29" s="97"/>
      <c r="M29" s="97"/>
      <c r="N29" s="31"/>
      <c r="O29" s="44">
        <f t="shared" si="1"/>
        <v>1</v>
      </c>
    </row>
    <row r="30" spans="1:16" ht="17.25" customHeight="1" thickBot="1">
      <c r="B30" s="31"/>
      <c r="C30" s="31"/>
      <c r="D30" s="42"/>
      <c r="E30" s="42" t="str">
        <f>IF(I30="Please select","","2.02.01")</f>
        <v/>
      </c>
      <c r="F30" s="59"/>
      <c r="G30" s="62" t="s">
        <v>64</v>
      </c>
      <c r="H30" s="31"/>
      <c r="I30" s="25" t="s">
        <v>52</v>
      </c>
      <c r="J30" s="37"/>
      <c r="K30" s="94"/>
      <c r="L30" s="95"/>
      <c r="M30" s="96"/>
      <c r="N30" s="31"/>
      <c r="O30" s="44">
        <f t="shared" si="1"/>
        <v>0</v>
      </c>
    </row>
    <row r="31" spans="1:16" ht="17.25" customHeight="1" thickBot="1">
      <c r="B31" s="31"/>
      <c r="C31" s="31"/>
      <c r="D31" s="42"/>
      <c r="E31" s="42" t="str">
        <f>IF(I31="Please select","","2.02.02")</f>
        <v/>
      </c>
      <c r="F31" s="56"/>
      <c r="G31" s="62"/>
      <c r="H31" s="31"/>
      <c r="I31" s="25" t="s">
        <v>52</v>
      </c>
      <c r="J31" s="37"/>
      <c r="K31" s="94"/>
      <c r="L31" s="95"/>
      <c r="M31" s="96"/>
      <c r="N31" s="31"/>
      <c r="O31" s="44">
        <f t="shared" si="1"/>
        <v>0</v>
      </c>
    </row>
    <row r="32" spans="1:16" ht="17.25" customHeight="1" thickBot="1">
      <c r="B32" s="31"/>
      <c r="C32" s="31"/>
      <c r="D32" s="42"/>
      <c r="E32" s="42" t="str">
        <f>IF(I32="Please select","","2.02.03")</f>
        <v/>
      </c>
      <c r="F32" s="56"/>
      <c r="G32" s="55"/>
      <c r="H32" s="31"/>
      <c r="I32" s="25" t="s">
        <v>52</v>
      </c>
      <c r="J32" s="37"/>
      <c r="K32" s="94"/>
      <c r="L32" s="95"/>
      <c r="M32" s="96"/>
      <c r="N32" s="31"/>
      <c r="O32" s="44">
        <f t="shared" si="1"/>
        <v>0</v>
      </c>
    </row>
    <row r="33" spans="1:16" ht="17.25" customHeight="1" thickBot="1">
      <c r="B33" s="31"/>
      <c r="C33" s="31"/>
      <c r="D33" s="42"/>
      <c r="E33" s="42" t="str">
        <f>IF(I33="Please select","","2.02.04")</f>
        <v/>
      </c>
      <c r="F33" s="56"/>
      <c r="G33" s="55"/>
      <c r="H33" s="31"/>
      <c r="I33" s="25" t="s">
        <v>52</v>
      </c>
      <c r="J33" s="37"/>
      <c r="K33" s="94"/>
      <c r="L33" s="95"/>
      <c r="M33" s="96"/>
      <c r="N33" s="31"/>
      <c r="O33" s="44">
        <f t="shared" si="1"/>
        <v>0</v>
      </c>
    </row>
    <row r="34" spans="1:16" ht="17.25" customHeight="1" thickBot="1">
      <c r="B34" s="31"/>
      <c r="C34" s="31"/>
      <c r="D34" s="42"/>
      <c r="E34" s="42" t="str">
        <f>IF(I34="Please select","","2.02.05")</f>
        <v/>
      </c>
      <c r="F34" s="57"/>
      <c r="G34" s="58"/>
      <c r="H34" s="31"/>
      <c r="I34" s="25" t="s">
        <v>52</v>
      </c>
      <c r="J34" s="37"/>
      <c r="K34" s="94"/>
      <c r="L34" s="95"/>
      <c r="M34" s="96"/>
      <c r="N34" s="31"/>
      <c r="O34" s="44">
        <f t="shared" si="1"/>
        <v>0</v>
      </c>
    </row>
    <row r="35" spans="1:16" ht="39.950000000000003" customHeight="1" thickBot="1">
      <c r="B35" s="31"/>
      <c r="C35" s="31"/>
      <c r="D35" s="41"/>
      <c r="E35" s="41">
        <v>2.0299999999999998</v>
      </c>
      <c r="F35" s="90" t="s">
        <v>65</v>
      </c>
      <c r="G35" s="91"/>
      <c r="H35" s="31"/>
      <c r="I35" s="25" t="s">
        <v>34</v>
      </c>
      <c r="J35" s="37"/>
      <c r="K35" s="97"/>
      <c r="L35" s="97"/>
      <c r="M35" s="97"/>
      <c r="N35" s="31"/>
      <c r="O35" s="44">
        <f t="shared" si="1"/>
        <v>1</v>
      </c>
    </row>
    <row r="36" spans="1:16" ht="17.25" customHeight="1" thickBot="1">
      <c r="B36" s="31"/>
      <c r="C36" s="31"/>
      <c r="D36" s="42"/>
      <c r="E36" s="42" t="str">
        <f>IF(I36="Please select","","2.03.01")</f>
        <v/>
      </c>
      <c r="F36" s="59"/>
      <c r="G36" s="63" t="s">
        <v>66</v>
      </c>
      <c r="H36" s="31"/>
      <c r="I36" s="25" t="s">
        <v>52</v>
      </c>
      <c r="J36" s="37"/>
      <c r="K36" s="94"/>
      <c r="L36" s="95"/>
      <c r="M36" s="96"/>
      <c r="N36" s="31"/>
      <c r="O36" s="44">
        <f t="shared" si="1"/>
        <v>0</v>
      </c>
    </row>
    <row r="37" spans="1:16" ht="17.25" customHeight="1" thickBot="1">
      <c r="B37" s="31"/>
      <c r="C37" s="31"/>
      <c r="D37" s="42"/>
      <c r="E37" s="42" t="str">
        <f>IF(I37="Please select","","2.03.02")</f>
        <v/>
      </c>
      <c r="F37" s="56"/>
      <c r="G37" s="63" t="s">
        <v>67</v>
      </c>
      <c r="H37" s="31"/>
      <c r="I37" s="25" t="s">
        <v>52</v>
      </c>
      <c r="J37" s="37"/>
      <c r="K37" s="94"/>
      <c r="L37" s="95"/>
      <c r="M37" s="96"/>
      <c r="N37" s="31"/>
      <c r="O37" s="44">
        <f t="shared" si="1"/>
        <v>0</v>
      </c>
    </row>
    <row r="38" spans="1:16" ht="17.25" customHeight="1" thickBot="1">
      <c r="B38" s="31"/>
      <c r="C38" s="31"/>
      <c r="D38" s="42"/>
      <c r="E38" s="42" t="str">
        <f>IF(I38="Please select","","2.03.03")</f>
        <v/>
      </c>
      <c r="F38" s="56"/>
      <c r="G38" s="70"/>
      <c r="H38" s="31"/>
      <c r="I38" s="25" t="s">
        <v>52</v>
      </c>
      <c r="J38" s="37"/>
      <c r="K38" s="94"/>
      <c r="L38" s="95"/>
      <c r="M38" s="96"/>
      <c r="N38" s="31"/>
      <c r="O38" s="44">
        <f t="shared" si="1"/>
        <v>0</v>
      </c>
    </row>
    <row r="39" spans="1:16" ht="17.25" customHeight="1" thickBot="1">
      <c r="B39" s="31"/>
      <c r="C39" s="31"/>
      <c r="D39" s="42"/>
      <c r="E39" s="42" t="str">
        <f>IF(I39="Please select","","2.03.04")</f>
        <v/>
      </c>
      <c r="F39" s="56"/>
      <c r="G39" s="70"/>
      <c r="H39" s="31"/>
      <c r="I39" s="25" t="s">
        <v>52</v>
      </c>
      <c r="J39" s="37"/>
      <c r="K39" s="94"/>
      <c r="L39" s="95"/>
      <c r="M39" s="96"/>
      <c r="N39" s="31"/>
      <c r="O39" s="44">
        <f t="shared" si="1"/>
        <v>0</v>
      </c>
    </row>
    <row r="40" spans="1:16" ht="17.25" customHeight="1" thickBot="1">
      <c r="B40" s="31"/>
      <c r="C40" s="31"/>
      <c r="D40" s="42"/>
      <c r="E40" s="42" t="str">
        <f>IF(I40="Please select","","2.03.05")</f>
        <v/>
      </c>
      <c r="F40" s="56"/>
      <c r="G40" s="68"/>
      <c r="H40" s="31"/>
      <c r="I40" s="25" t="s">
        <v>52</v>
      </c>
      <c r="J40" s="37"/>
      <c r="K40" s="94"/>
      <c r="L40" s="95"/>
      <c r="M40" s="96"/>
      <c r="N40" s="31"/>
      <c r="O40" s="44">
        <f t="shared" si="1"/>
        <v>0</v>
      </c>
    </row>
    <row r="41" spans="1:16" ht="39.950000000000003" customHeight="1" thickBot="1">
      <c r="B41" s="31"/>
      <c r="C41" s="31"/>
      <c r="D41" s="41"/>
      <c r="E41" s="41">
        <v>2.04</v>
      </c>
      <c r="F41" s="108" t="s">
        <v>68</v>
      </c>
      <c r="G41" s="108"/>
      <c r="H41" s="31"/>
      <c r="I41" s="25" t="s">
        <v>34</v>
      </c>
      <c r="J41" s="37"/>
      <c r="K41" s="97"/>
      <c r="L41" s="97"/>
      <c r="M41" s="97"/>
      <c r="N41" s="31"/>
      <c r="O41" s="44">
        <f t="shared" si="1"/>
        <v>1</v>
      </c>
    </row>
    <row r="42" spans="1:16" ht="39.950000000000003" customHeight="1" thickBot="1">
      <c r="B42" s="31"/>
      <c r="C42" s="31"/>
      <c r="D42" s="42"/>
      <c r="E42" s="41">
        <v>2.0499999999999998</v>
      </c>
      <c r="F42" s="107" t="s">
        <v>69</v>
      </c>
      <c r="G42" s="107"/>
      <c r="H42" s="31"/>
      <c r="I42" s="25" t="s">
        <v>34</v>
      </c>
      <c r="J42" s="37"/>
      <c r="K42" s="97"/>
      <c r="L42" s="97"/>
      <c r="M42" s="97"/>
      <c r="N42" s="31"/>
      <c r="O42" s="44">
        <f>IF(I42="On Track",1,(IF(I42="Improvement Required",2,(IF(I42="Complete",4,(IF(I42="At Risk",3,0)))))))</f>
        <v>1</v>
      </c>
    </row>
    <row r="43" spans="1:16" ht="21.75" customHeight="1">
      <c r="B43" s="31"/>
      <c r="C43" s="31"/>
      <c r="D43" s="42"/>
      <c r="E43" s="42"/>
      <c r="F43" s="31"/>
      <c r="G43" s="31"/>
      <c r="H43" s="31"/>
      <c r="I43" s="31"/>
      <c r="J43" s="31"/>
      <c r="K43" s="31"/>
      <c r="L43" s="31"/>
      <c r="M43" s="31"/>
      <c r="N43" s="31"/>
    </row>
    <row r="44" spans="1:16" s="2" customFormat="1" ht="15.75" customHeight="1">
      <c r="A44" s="4"/>
      <c r="B44" s="31"/>
      <c r="C44" s="31"/>
      <c r="D44" s="99" t="s">
        <v>70</v>
      </c>
      <c r="E44" s="99"/>
      <c r="F44" s="99"/>
      <c r="G44" s="22"/>
      <c r="H44" s="23"/>
      <c r="I44" s="24"/>
      <c r="J44" s="24"/>
      <c r="K44" s="22"/>
      <c r="L44" s="22"/>
      <c r="M44" s="22"/>
      <c r="N44" s="31"/>
      <c r="O44" s="44"/>
      <c r="P44" s="45"/>
    </row>
    <row r="45" spans="1:16" s="2" customFormat="1" ht="15.75" customHeight="1">
      <c r="A45" s="4"/>
      <c r="B45" s="31"/>
      <c r="C45" s="31"/>
      <c r="D45" s="42"/>
      <c r="E45" s="42"/>
      <c r="F45" s="31"/>
      <c r="G45" s="31"/>
      <c r="H45" s="31"/>
      <c r="I45" s="31"/>
      <c r="J45" s="31"/>
      <c r="K45" s="31"/>
      <c r="L45" s="31"/>
      <c r="M45" s="31"/>
      <c r="N45" s="31"/>
      <c r="O45" s="44"/>
      <c r="P45" s="45"/>
    </row>
    <row r="46" spans="1:16" ht="44.25" customHeight="1" thickBot="1">
      <c r="B46" s="31"/>
      <c r="C46" s="31"/>
      <c r="D46" s="100" t="s">
        <v>71</v>
      </c>
      <c r="E46" s="100"/>
      <c r="F46" s="100"/>
      <c r="G46" s="100"/>
      <c r="H46" s="100"/>
      <c r="I46" s="38" t="s">
        <v>47</v>
      </c>
      <c r="J46" s="39"/>
      <c r="K46" s="103" t="s">
        <v>61</v>
      </c>
      <c r="L46" s="103"/>
      <c r="M46" s="103"/>
      <c r="N46" s="31"/>
    </row>
    <row r="47" spans="1:16" ht="39.950000000000003" customHeight="1" thickBot="1">
      <c r="B47" s="31"/>
      <c r="C47" s="31"/>
      <c r="D47" s="42"/>
      <c r="E47" s="42">
        <v>3.01</v>
      </c>
      <c r="F47" s="108" t="s">
        <v>72</v>
      </c>
      <c r="G47" s="108"/>
      <c r="H47" s="31"/>
      <c r="I47" s="25" t="s">
        <v>42</v>
      </c>
      <c r="J47" s="37"/>
      <c r="K47" s="97"/>
      <c r="L47" s="97"/>
      <c r="M47" s="97"/>
      <c r="N47" s="31"/>
      <c r="O47" s="44">
        <f t="shared" ref="O47:O48" si="2">IF(I47="On Track",1,(IF(I47="Improvement Required",2,(IF(I47="Complete",4,(IF(I47="At Risk",3,0)))))))</f>
        <v>4</v>
      </c>
    </row>
    <row r="48" spans="1:16" ht="39.950000000000003" customHeight="1" thickBot="1">
      <c r="B48" s="31"/>
      <c r="C48" s="31"/>
      <c r="D48" s="42"/>
      <c r="E48" s="42">
        <v>3.02</v>
      </c>
      <c r="F48" s="107" t="s">
        <v>73</v>
      </c>
      <c r="G48" s="107"/>
      <c r="H48" s="31"/>
      <c r="I48" s="25" t="s">
        <v>35</v>
      </c>
      <c r="J48" s="37"/>
      <c r="K48" s="97"/>
      <c r="L48" s="97"/>
      <c r="M48" s="97"/>
      <c r="N48" s="31"/>
      <c r="O48" s="44">
        <f t="shared" si="2"/>
        <v>2</v>
      </c>
    </row>
    <row r="49" spans="2:16" ht="39.950000000000003" customHeight="1">
      <c r="B49" s="31"/>
      <c r="C49" s="31"/>
      <c r="D49" s="31"/>
      <c r="E49" s="31"/>
      <c r="F49" s="31"/>
      <c r="G49" s="31"/>
      <c r="H49" s="31"/>
      <c r="I49" s="31"/>
      <c r="J49" s="31"/>
      <c r="K49" s="31"/>
      <c r="L49" s="31"/>
      <c r="M49" s="31"/>
      <c r="N49" s="31"/>
      <c r="O49" s="46">
        <f>SUM(O13:O48)</f>
        <v>23</v>
      </c>
      <c r="P49" s="46">
        <f>COUNT(E47:E48,E28:E42,E13:E23)</f>
        <v>13</v>
      </c>
    </row>
    <row r="50" spans="2:16">
      <c r="F50" s="4"/>
    </row>
    <row r="51" spans="2:16">
      <c r="F51" s="4"/>
      <c r="O51" s="50">
        <f>O49/P49</f>
        <v>1.7692307692307692</v>
      </c>
    </row>
    <row r="52" spans="2:16">
      <c r="F52" s="4"/>
    </row>
    <row r="53" spans="2:16" ht="15.75" customHeight="1">
      <c r="F53" s="4"/>
    </row>
    <row r="54" spans="2:16">
      <c r="F54" s="4"/>
    </row>
    <row r="55" spans="2:16">
      <c r="F55" s="4"/>
    </row>
    <row r="56" spans="2:16">
      <c r="F56" s="4"/>
    </row>
    <row r="57" spans="2:16">
      <c r="F57" s="4"/>
    </row>
    <row r="58" spans="2:16">
      <c r="F58" s="4"/>
    </row>
  </sheetData>
  <mergeCells count="51">
    <mergeCell ref="F48:G48"/>
    <mergeCell ref="K48:M48"/>
    <mergeCell ref="K39:M39"/>
    <mergeCell ref="K40:M40"/>
    <mergeCell ref="F41:G41"/>
    <mergeCell ref="K41:M41"/>
    <mergeCell ref="F42:G42"/>
    <mergeCell ref="K42:M42"/>
    <mergeCell ref="D44:F44"/>
    <mergeCell ref="D46:H46"/>
    <mergeCell ref="K46:M46"/>
    <mergeCell ref="F47:G47"/>
    <mergeCell ref="K47:M47"/>
    <mergeCell ref="K38:M38"/>
    <mergeCell ref="F29:G29"/>
    <mergeCell ref="K29:M29"/>
    <mergeCell ref="K30:M30"/>
    <mergeCell ref="K31:M31"/>
    <mergeCell ref="K32:M32"/>
    <mergeCell ref="K33:M33"/>
    <mergeCell ref="K34:M34"/>
    <mergeCell ref="F35:G35"/>
    <mergeCell ref="K35:M35"/>
    <mergeCell ref="K36:M36"/>
    <mergeCell ref="K37:M37"/>
    <mergeCell ref="F23:G23"/>
    <mergeCell ref="K23:M23"/>
    <mergeCell ref="D27:H27"/>
    <mergeCell ref="K27:M27"/>
    <mergeCell ref="F28:G28"/>
    <mergeCell ref="K28:M28"/>
    <mergeCell ref="F20:G20"/>
    <mergeCell ref="K20:M20"/>
    <mergeCell ref="F21:G21"/>
    <mergeCell ref="K21:M21"/>
    <mergeCell ref="F22:G22"/>
    <mergeCell ref="K22:M22"/>
    <mergeCell ref="F19:G19"/>
    <mergeCell ref="K19:M19"/>
    <mergeCell ref="B1:N2"/>
    <mergeCell ref="J4:J8"/>
    <mergeCell ref="D10:G10"/>
    <mergeCell ref="D12:H12"/>
    <mergeCell ref="K12:M12"/>
    <mergeCell ref="F13:G13"/>
    <mergeCell ref="K13:M13"/>
    <mergeCell ref="K14:M14"/>
    <mergeCell ref="K15:M15"/>
    <mergeCell ref="K16:M16"/>
    <mergeCell ref="K17:M17"/>
    <mergeCell ref="K18:M18"/>
  </mergeCells>
  <conditionalFormatting sqref="J29:J35 I13:J13 J41:J42 I19:J23 I47:J48 I14:I18">
    <cfRule type="cellIs" dxfId="123" priority="60" operator="equal">
      <formula>"On Track"</formula>
    </cfRule>
    <cfRule type="cellIs" dxfId="122" priority="61" operator="equal">
      <formula>"Improvement Required"</formula>
    </cfRule>
    <cfRule type="cellIs" dxfId="121" priority="62" operator="equal">
      <formula>"At Risk"</formula>
    </cfRule>
  </conditionalFormatting>
  <conditionalFormatting sqref="K4">
    <cfRule type="cellIs" dxfId="120" priority="57" operator="equal">
      <formula>"On Track"</formula>
    </cfRule>
    <cfRule type="cellIs" dxfId="119" priority="58" operator="equal">
      <formula>"Improvement Required"</formula>
    </cfRule>
    <cfRule type="cellIs" dxfId="118" priority="59" operator="equal">
      <formula>"At Risk"</formula>
    </cfRule>
  </conditionalFormatting>
  <conditionalFormatting sqref="L4">
    <cfRule type="cellIs" dxfId="117" priority="54" operator="equal">
      <formula>"On Track"</formula>
    </cfRule>
    <cfRule type="cellIs" dxfId="116" priority="55" operator="equal">
      <formula>"Improvement Required"</formula>
    </cfRule>
    <cfRule type="cellIs" dxfId="115" priority="56" operator="equal">
      <formula>"At Risk"</formula>
    </cfRule>
  </conditionalFormatting>
  <conditionalFormatting sqref="M4">
    <cfRule type="cellIs" dxfId="114" priority="51" operator="equal">
      <formula>"On Track"</formula>
    </cfRule>
    <cfRule type="cellIs" dxfId="113" priority="52" operator="equal">
      <formula>"Improvement Required"</formula>
    </cfRule>
    <cfRule type="cellIs" dxfId="112" priority="53" operator="equal">
      <formula>"At Risk"</formula>
    </cfRule>
  </conditionalFormatting>
  <conditionalFormatting sqref="G6:G8">
    <cfRule type="cellIs" dxfId="111" priority="48" operator="equal">
      <formula>"On Track"</formula>
    </cfRule>
    <cfRule type="cellIs" dxfId="110" priority="49" operator="equal">
      <formula>"Improvement Required"</formula>
    </cfRule>
    <cfRule type="cellIs" dxfId="109" priority="50" operator="equal">
      <formula>"At Risk"</formula>
    </cfRule>
  </conditionalFormatting>
  <conditionalFormatting sqref="K7">
    <cfRule type="cellIs" dxfId="108" priority="45" operator="equal">
      <formula>"On Track"</formula>
    </cfRule>
    <cfRule type="cellIs" dxfId="107" priority="46" operator="equal">
      <formula>"Improvement Required"</formula>
    </cfRule>
    <cfRule type="cellIs" dxfId="106" priority="47" operator="equal">
      <formula>"At Risk"</formula>
    </cfRule>
  </conditionalFormatting>
  <conditionalFormatting sqref="L7">
    <cfRule type="cellIs" dxfId="105" priority="42" operator="equal">
      <formula>"On Track"</formula>
    </cfRule>
    <cfRule type="cellIs" dxfId="104" priority="43" operator="equal">
      <formula>"Improvement Required"</formula>
    </cfRule>
    <cfRule type="cellIs" dxfId="103" priority="44" operator="equal">
      <formula>"At Risk"</formula>
    </cfRule>
  </conditionalFormatting>
  <conditionalFormatting sqref="I13:I23">
    <cfRule type="cellIs" dxfId="102" priority="25" operator="equal">
      <formula>"N / A"</formula>
    </cfRule>
  </conditionalFormatting>
  <conditionalFormatting sqref="F5">
    <cfRule type="cellIs" dxfId="101" priority="39" operator="equal">
      <formula>"On Track"</formula>
    </cfRule>
    <cfRule type="cellIs" dxfId="100" priority="40" operator="equal">
      <formula>"Improvement Required"</formula>
    </cfRule>
    <cfRule type="cellIs" dxfId="99" priority="41" operator="equal">
      <formula>"At Risk"</formula>
    </cfRule>
  </conditionalFormatting>
  <conditionalFormatting sqref="J36:J40">
    <cfRule type="cellIs" dxfId="98" priority="36" operator="equal">
      <formula>"On Track"</formula>
    </cfRule>
    <cfRule type="cellIs" dxfId="97" priority="37" operator="equal">
      <formula>"Improvement Required"</formula>
    </cfRule>
    <cfRule type="cellIs" dxfId="96" priority="38" operator="equal">
      <formula>"At Risk"</formula>
    </cfRule>
  </conditionalFormatting>
  <conditionalFormatting sqref="I18">
    <cfRule type="cellIs" dxfId="95" priority="33" operator="equal">
      <formula>"On Track"</formula>
    </cfRule>
    <cfRule type="cellIs" dxfId="94" priority="34" operator="equal">
      <formula>"Improvement Required"</formula>
    </cfRule>
    <cfRule type="cellIs" dxfId="93" priority="35" operator="equal">
      <formula>"At Risk"</formula>
    </cfRule>
  </conditionalFormatting>
  <conditionalFormatting sqref="I18">
    <cfRule type="expression" dxfId="92" priority="31">
      <formula>"Complete"</formula>
    </cfRule>
    <cfRule type="expression" dxfId="91" priority="32">
      <formula>"N / A"</formula>
    </cfRule>
  </conditionalFormatting>
  <conditionalFormatting sqref="I15:I18">
    <cfRule type="cellIs" dxfId="90" priority="28" operator="equal">
      <formula>"On Track"</formula>
    </cfRule>
    <cfRule type="cellIs" dxfId="89" priority="29" operator="equal">
      <formula>"Improvement Required"</formula>
    </cfRule>
    <cfRule type="cellIs" dxfId="88" priority="30" operator="equal">
      <formula>"At Risk"</formula>
    </cfRule>
  </conditionalFormatting>
  <conditionalFormatting sqref="I15:I18">
    <cfRule type="expression" dxfId="87" priority="26">
      <formula>"Complete"</formula>
    </cfRule>
    <cfRule type="expression" dxfId="86" priority="27">
      <formula>"N / A"</formula>
    </cfRule>
  </conditionalFormatting>
  <conditionalFormatting sqref="I23">
    <cfRule type="cellIs" dxfId="85" priority="24" operator="equal">
      <formula>"Complete"</formula>
    </cfRule>
  </conditionalFormatting>
  <conditionalFormatting sqref="I13:I22">
    <cfRule type="cellIs" dxfId="84" priority="23" operator="equal">
      <formula>"Complete"</formula>
    </cfRule>
  </conditionalFormatting>
  <conditionalFormatting sqref="I28:I29 I35 I41:I42">
    <cfRule type="cellIs" dxfId="83" priority="20" operator="equal">
      <formula>"On Track"</formula>
    </cfRule>
    <cfRule type="cellIs" dxfId="82" priority="21" operator="equal">
      <formula>"Improvement Required"</formula>
    </cfRule>
    <cfRule type="cellIs" dxfId="81" priority="22" operator="equal">
      <formula>"At Risk"</formula>
    </cfRule>
  </conditionalFormatting>
  <conditionalFormatting sqref="I28:I29 I35 I41:I42">
    <cfRule type="cellIs" dxfId="80" priority="19" operator="equal">
      <formula>"N / A"</formula>
    </cfRule>
  </conditionalFormatting>
  <conditionalFormatting sqref="I28:I29 I35 I41:I42">
    <cfRule type="cellIs" dxfId="79" priority="18" operator="equal">
      <formula>"Complete"</formula>
    </cfRule>
  </conditionalFormatting>
  <conditionalFormatting sqref="I47:I48">
    <cfRule type="cellIs" dxfId="78" priority="17" operator="equal">
      <formula>"N / A"</formula>
    </cfRule>
  </conditionalFormatting>
  <conditionalFormatting sqref="I47:I48">
    <cfRule type="cellIs" dxfId="77" priority="16" operator="equal">
      <formula>"Complete"</formula>
    </cfRule>
  </conditionalFormatting>
  <conditionalFormatting sqref="I30:I34">
    <cfRule type="cellIs" dxfId="76" priority="13" operator="equal">
      <formula>"On Track"</formula>
    </cfRule>
    <cfRule type="cellIs" dxfId="75" priority="14" operator="equal">
      <formula>"Improvement Required"</formula>
    </cfRule>
    <cfRule type="cellIs" dxfId="74" priority="15" operator="equal">
      <formula>"At Risk"</formula>
    </cfRule>
  </conditionalFormatting>
  <conditionalFormatting sqref="I30:I34">
    <cfRule type="cellIs" dxfId="73" priority="12" operator="equal">
      <formula>"N / A"</formula>
    </cfRule>
  </conditionalFormatting>
  <conditionalFormatting sqref="I30:I34">
    <cfRule type="cellIs" dxfId="72" priority="11" operator="equal">
      <formula>"Complete"</formula>
    </cfRule>
  </conditionalFormatting>
  <conditionalFormatting sqref="I36:I39">
    <cfRule type="cellIs" dxfId="71" priority="8" operator="equal">
      <formula>"On Track"</formula>
    </cfRule>
    <cfRule type="cellIs" dxfId="70" priority="9" operator="equal">
      <formula>"Improvement Required"</formula>
    </cfRule>
    <cfRule type="cellIs" dxfId="69" priority="10" operator="equal">
      <formula>"At Risk"</formula>
    </cfRule>
  </conditionalFormatting>
  <conditionalFormatting sqref="I36:I39">
    <cfRule type="cellIs" dxfId="68" priority="7" operator="equal">
      <formula>"N / A"</formula>
    </cfRule>
  </conditionalFormatting>
  <conditionalFormatting sqref="I36:I39">
    <cfRule type="cellIs" dxfId="67" priority="6" operator="equal">
      <formula>"Complete"</formula>
    </cfRule>
  </conditionalFormatting>
  <conditionalFormatting sqref="I40">
    <cfRule type="cellIs" dxfId="66" priority="3" operator="equal">
      <formula>"On Track"</formula>
    </cfRule>
    <cfRule type="cellIs" dxfId="65" priority="4" operator="equal">
      <formula>"Improvement Required"</formula>
    </cfRule>
    <cfRule type="cellIs" dxfId="64" priority="5" operator="equal">
      <formula>"At Risk"</formula>
    </cfRule>
  </conditionalFormatting>
  <conditionalFormatting sqref="I40">
    <cfRule type="cellIs" dxfId="63" priority="2" operator="equal">
      <formula>"N / A"</formula>
    </cfRule>
  </conditionalFormatting>
  <conditionalFormatting sqref="I40">
    <cfRule type="cellIs" dxfId="62" priority="1" operator="equal">
      <formula>"Complete"</formula>
    </cfRule>
  </conditionalFormatting>
  <dataValidations count="1">
    <dataValidation type="list" allowBlank="1" showInputMessage="1" showErrorMessage="1" sqref="L4" xr:uid="{00000000-0002-0000-0400-000000000000}">
      <formula1>$A$3:$A$7</formula1>
    </dataValidation>
  </dataValidations>
  <pageMargins left="0.35433070866141736" right="0.35433070866141736" top="0.19685039370078741" bottom="0.19685039370078741" header="0.11811023622047245" footer="0.11811023622047245"/>
  <pageSetup paperSize="8" scale="72" orientation="portrait" r:id="rId1"/>
  <headerFooter alignWithMargins="0">
    <oddFooter>&amp;L&amp;D &amp;F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'Drop Down Inputs'!$A$3:$A$8</xm:f>
          </x14:formula1>
          <xm:sqref>I47:I48 I13:I23 I28:I42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49600"/>
    <pageSetUpPr fitToPage="1"/>
  </sheetPr>
  <dimension ref="A1:P58"/>
  <sheetViews>
    <sheetView showGridLines="0" zoomScaleNormal="100" zoomScaleSheetLayoutView="100" workbookViewId="0" xr3:uid="{78B4E459-6924-5F8B-B7BA-2DD04133E49E}">
      <selection activeCell="F47" sqref="F47:G48"/>
    </sheetView>
  </sheetViews>
  <sheetFormatPr defaultRowHeight="12.75"/>
  <cols>
    <col min="1" max="3" width="1.5703125" style="4" customWidth="1"/>
    <col min="4" max="4" width="7.28515625" style="4" customWidth="1"/>
    <col min="5" max="5" width="6.28515625" style="4" customWidth="1"/>
    <col min="6" max="6" width="13.42578125" style="3" customWidth="1"/>
    <col min="7" max="7" width="52.5703125" style="4" customWidth="1"/>
    <col min="8" max="8" width="3.7109375" style="4" customWidth="1"/>
    <col min="9" max="9" width="15.85546875" style="4" customWidth="1"/>
    <col min="10" max="10" width="3.7109375" style="4" customWidth="1"/>
    <col min="11" max="13" width="30.7109375" style="4" customWidth="1"/>
    <col min="14" max="14" width="3.140625" style="4" customWidth="1"/>
    <col min="15" max="15" width="5.28515625" style="44" customWidth="1"/>
    <col min="16" max="16" width="3.85546875" style="44" customWidth="1"/>
    <col min="17" max="16384" width="9.140625" style="4"/>
  </cols>
  <sheetData>
    <row r="1" spans="1:16" ht="47.25" customHeight="1">
      <c r="B1" s="104" t="s">
        <v>32</v>
      </c>
      <c r="C1" s="104"/>
      <c r="D1" s="104"/>
      <c r="E1" s="104"/>
      <c r="F1" s="104"/>
      <c r="G1" s="104"/>
      <c r="H1" s="104"/>
      <c r="I1" s="104"/>
      <c r="J1" s="104"/>
      <c r="K1" s="104"/>
      <c r="L1" s="104"/>
      <c r="M1" s="104"/>
      <c r="N1" s="104"/>
    </row>
    <row r="2" spans="1:16" ht="47.25" customHeight="1">
      <c r="B2" s="104"/>
      <c r="C2" s="104"/>
      <c r="D2" s="104"/>
      <c r="E2" s="104"/>
      <c r="F2" s="104"/>
      <c r="G2" s="104"/>
      <c r="H2" s="104"/>
      <c r="I2" s="104"/>
      <c r="J2" s="104"/>
      <c r="K2" s="104"/>
      <c r="L2" s="104"/>
      <c r="M2" s="104"/>
      <c r="N2" s="104"/>
    </row>
    <row r="3" spans="1:16" s="2" customFormat="1" ht="6.75" customHeight="1">
      <c r="A3" s="4"/>
      <c r="B3" s="31"/>
      <c r="C3" s="31"/>
      <c r="D3" s="31"/>
      <c r="E3" s="31"/>
      <c r="F3" s="29"/>
      <c r="G3" s="30"/>
      <c r="H3" s="31"/>
      <c r="I3" s="32"/>
      <c r="J3" s="32"/>
      <c r="K3" s="35"/>
      <c r="L3" s="35"/>
      <c r="M3" s="35"/>
      <c r="N3" s="31"/>
      <c r="O3" s="45"/>
      <c r="P3" s="45"/>
    </row>
    <row r="4" spans="1:16" s="2" customFormat="1" ht="15.75" customHeight="1">
      <c r="A4" s="4"/>
      <c r="B4" s="31"/>
      <c r="C4" s="31"/>
      <c r="D4" s="31"/>
      <c r="E4" s="31"/>
      <c r="F4" s="31"/>
      <c r="G4" s="31"/>
      <c r="H4" s="31"/>
      <c r="I4" s="31"/>
      <c r="J4" s="106" t="s">
        <v>33</v>
      </c>
      <c r="K4" s="25" t="s">
        <v>34</v>
      </c>
      <c r="L4" s="25" t="s">
        <v>35</v>
      </c>
      <c r="M4" s="25" t="s">
        <v>36</v>
      </c>
      <c r="N4" s="31"/>
      <c r="O4" s="45"/>
      <c r="P4" s="45"/>
    </row>
    <row r="5" spans="1:16" s="2" customFormat="1" ht="63.75" customHeight="1">
      <c r="A5" s="4"/>
      <c r="B5" s="31"/>
      <c r="C5" s="31"/>
      <c r="D5" s="31"/>
      <c r="E5" s="31"/>
      <c r="F5" s="25" t="str">
        <f>IF(O51=4,"Complete",IF(O51&lt;1.33,"On Track",(IF(O51&lt;2,"Improvement Required","At Risk"))))</f>
        <v>Improvement Required</v>
      </c>
      <c r="G5" s="43" t="s">
        <v>76</v>
      </c>
      <c r="H5" s="31"/>
      <c r="I5" s="31"/>
      <c r="J5" s="106"/>
      <c r="K5" s="28" t="s">
        <v>38</v>
      </c>
      <c r="L5" s="28" t="s">
        <v>39</v>
      </c>
      <c r="M5" s="28" t="s">
        <v>40</v>
      </c>
      <c r="N5" s="31"/>
      <c r="O5" s="45"/>
      <c r="P5" s="45"/>
    </row>
    <row r="6" spans="1:16" s="2" customFormat="1" ht="6" customHeight="1">
      <c r="A6" s="4"/>
      <c r="B6" s="31"/>
      <c r="C6" s="31"/>
      <c r="D6" s="31"/>
      <c r="E6" s="31"/>
      <c r="F6" s="51"/>
      <c r="G6" s="37"/>
      <c r="H6" s="31"/>
      <c r="I6" s="31"/>
      <c r="J6" s="106"/>
      <c r="K6" s="52"/>
      <c r="L6" s="52"/>
      <c r="M6" s="52"/>
      <c r="N6" s="31"/>
      <c r="O6" s="45"/>
      <c r="P6" s="45"/>
    </row>
    <row r="7" spans="1:16" s="2" customFormat="1" ht="15.75" customHeight="1">
      <c r="A7" s="4"/>
      <c r="B7" s="31"/>
      <c r="C7" s="31"/>
      <c r="D7" s="31"/>
      <c r="E7" s="31"/>
      <c r="F7" s="51"/>
      <c r="G7" s="37"/>
      <c r="H7" s="31"/>
      <c r="I7" s="31"/>
      <c r="J7" s="106"/>
      <c r="K7" s="60" t="s">
        <v>41</v>
      </c>
      <c r="L7" s="61" t="s">
        <v>42</v>
      </c>
      <c r="M7" s="52"/>
      <c r="N7" s="31"/>
      <c r="O7" s="45"/>
      <c r="P7" s="45"/>
    </row>
    <row r="8" spans="1:16" s="2" customFormat="1" ht="48" customHeight="1">
      <c r="A8" s="4"/>
      <c r="B8" s="31"/>
      <c r="C8" s="31"/>
      <c r="D8" s="31"/>
      <c r="E8" s="31"/>
      <c r="F8" s="51"/>
      <c r="G8" s="37"/>
      <c r="H8" s="31"/>
      <c r="I8" s="31"/>
      <c r="J8" s="106"/>
      <c r="K8" s="28" t="s">
        <v>43</v>
      </c>
      <c r="L8" s="28" t="s">
        <v>44</v>
      </c>
      <c r="M8" s="52"/>
      <c r="N8" s="31"/>
      <c r="O8" s="45"/>
      <c r="P8" s="45"/>
    </row>
    <row r="9" spans="1:16" s="2" customFormat="1" ht="10.5" customHeight="1">
      <c r="A9" s="4"/>
      <c r="B9" s="31"/>
      <c r="C9" s="31"/>
      <c r="D9" s="31"/>
      <c r="E9" s="31"/>
      <c r="F9" s="29"/>
      <c r="G9" s="30"/>
      <c r="H9" s="31"/>
      <c r="I9" s="33"/>
      <c r="J9" s="34"/>
      <c r="K9" s="36"/>
      <c r="L9" s="36"/>
      <c r="M9" s="36"/>
      <c r="N9" s="31"/>
      <c r="O9" s="45"/>
      <c r="P9" s="45"/>
    </row>
    <row r="10" spans="1:16" s="2" customFormat="1" ht="15.75" customHeight="1">
      <c r="A10" s="4"/>
      <c r="B10" s="31"/>
      <c r="C10" s="31"/>
      <c r="D10" s="99" t="s">
        <v>45</v>
      </c>
      <c r="E10" s="99"/>
      <c r="F10" s="99"/>
      <c r="G10" s="99"/>
      <c r="H10" s="27"/>
      <c r="I10" s="27"/>
      <c r="J10" s="27"/>
      <c r="K10" s="27"/>
      <c r="L10" s="40"/>
      <c r="M10" s="27"/>
      <c r="N10" s="31"/>
      <c r="O10" s="45"/>
      <c r="P10" s="45"/>
    </row>
    <row r="11" spans="1:16" s="2" customFormat="1" ht="15.75" customHeight="1">
      <c r="A11" s="4"/>
      <c r="B11" s="31"/>
      <c r="C11" s="31"/>
      <c r="D11" s="31"/>
      <c r="E11" s="31"/>
      <c r="F11" s="31"/>
      <c r="G11" s="31"/>
      <c r="H11" s="31"/>
      <c r="I11" s="31"/>
      <c r="J11" s="31"/>
      <c r="K11" s="31"/>
      <c r="L11" s="31"/>
      <c r="M11" s="31"/>
      <c r="N11" s="31"/>
      <c r="O11" s="45"/>
      <c r="P11" s="45"/>
    </row>
    <row r="12" spans="1:16" ht="42.75" customHeight="1" thickBot="1">
      <c r="B12" s="31"/>
      <c r="C12" s="31"/>
      <c r="D12" s="100" t="s">
        <v>46</v>
      </c>
      <c r="E12" s="100"/>
      <c r="F12" s="100"/>
      <c r="G12" s="100"/>
      <c r="H12" s="100"/>
      <c r="I12" s="38" t="s">
        <v>47</v>
      </c>
      <c r="J12" s="39"/>
      <c r="K12" s="103" t="s">
        <v>48</v>
      </c>
      <c r="L12" s="103"/>
      <c r="M12" s="103"/>
      <c r="N12" s="31"/>
    </row>
    <row r="13" spans="1:16" ht="39.950000000000003" customHeight="1" thickBot="1">
      <c r="B13" s="31"/>
      <c r="C13" s="31"/>
      <c r="D13" s="49" t="s">
        <v>49</v>
      </c>
      <c r="E13" s="42">
        <v>1.01</v>
      </c>
      <c r="F13" s="92" t="s">
        <v>50</v>
      </c>
      <c r="G13" s="93"/>
      <c r="H13" s="31"/>
      <c r="I13" s="25" t="s">
        <v>42</v>
      </c>
      <c r="J13" s="37"/>
      <c r="K13" s="97"/>
      <c r="L13" s="97"/>
      <c r="M13" s="97"/>
      <c r="N13" s="31"/>
      <c r="O13" s="44">
        <f>IF(I13="On Track",1,(IF(I13="Improvement Required",2,(IF(I13="Complete",4,(IF(I13="At Risk",3,0)))))))</f>
        <v>4</v>
      </c>
    </row>
    <row r="14" spans="1:16" ht="24" customHeight="1" thickBot="1">
      <c r="B14" s="31"/>
      <c r="C14" s="31"/>
      <c r="D14" s="42"/>
      <c r="E14" s="42" t="str">
        <f>IF(I14="Please select","","1.01.01")</f>
        <v/>
      </c>
      <c r="F14" s="59"/>
      <c r="G14" s="62" t="s">
        <v>51</v>
      </c>
      <c r="H14" s="31"/>
      <c r="I14" s="25" t="s">
        <v>52</v>
      </c>
      <c r="J14" s="37"/>
      <c r="K14" s="94"/>
      <c r="L14" s="95"/>
      <c r="M14" s="96"/>
      <c r="N14" s="31"/>
      <c r="O14" s="44">
        <f>IF(I14="On Track",1,(IF(I14="Improvement Required",2,(IF(I14="Complete",4,(IF(I14="At Risk",3,0)))))))</f>
        <v>0</v>
      </c>
    </row>
    <row r="15" spans="1:16" ht="24" customHeight="1" thickBot="1">
      <c r="B15" s="31"/>
      <c r="C15" s="31"/>
      <c r="D15" s="42"/>
      <c r="E15" s="42" t="str">
        <f>IF(I15="Please select","","1.01.02")</f>
        <v/>
      </c>
      <c r="F15" s="56"/>
      <c r="G15" s="62"/>
      <c r="H15" s="31"/>
      <c r="I15" s="25" t="s">
        <v>52</v>
      </c>
      <c r="J15" s="37"/>
      <c r="K15" s="94"/>
      <c r="L15" s="95"/>
      <c r="M15" s="96"/>
      <c r="N15" s="31"/>
      <c r="O15" s="44">
        <f t="shared" ref="O15:O23" si="0">IF(I15="On Track",1,(IF(I15="Improvement Required",2,(IF(I15="Complete",4,(IF(I15="At Risk",3,0)))))))</f>
        <v>0</v>
      </c>
    </row>
    <row r="16" spans="1:16" ht="24" customHeight="1" thickBot="1">
      <c r="B16" s="31"/>
      <c r="C16" s="31"/>
      <c r="D16" s="42"/>
      <c r="E16" s="42" t="str">
        <f>IF(I16="Please select","","1.01.03")</f>
        <v/>
      </c>
      <c r="F16" s="56"/>
      <c r="G16" s="55"/>
      <c r="H16" s="31"/>
      <c r="I16" s="25" t="s">
        <v>52</v>
      </c>
      <c r="J16" s="37"/>
      <c r="K16" s="94"/>
      <c r="L16" s="95"/>
      <c r="M16" s="96"/>
      <c r="N16" s="31"/>
      <c r="O16" s="44">
        <f t="shared" si="0"/>
        <v>0</v>
      </c>
    </row>
    <row r="17" spans="1:16" ht="24" customHeight="1" thickBot="1">
      <c r="B17" s="31"/>
      <c r="C17" s="31"/>
      <c r="D17" s="42"/>
      <c r="E17" s="42" t="str">
        <f>IF(I17="Please select","","1.01.04")</f>
        <v/>
      </c>
      <c r="F17" s="56"/>
      <c r="G17" s="55"/>
      <c r="H17" s="31"/>
      <c r="I17" s="25" t="s">
        <v>52</v>
      </c>
      <c r="J17" s="37"/>
      <c r="K17" s="94"/>
      <c r="L17" s="95"/>
      <c r="M17" s="96"/>
      <c r="N17" s="31"/>
      <c r="O17" s="44">
        <f t="shared" si="0"/>
        <v>0</v>
      </c>
    </row>
    <row r="18" spans="1:16" ht="24" customHeight="1" thickBot="1">
      <c r="B18" s="31"/>
      <c r="C18" s="31"/>
      <c r="D18" s="42"/>
      <c r="E18" s="42" t="str">
        <f>IF(I18="Please select","","1.01.05")</f>
        <v/>
      </c>
      <c r="F18" s="57"/>
      <c r="G18" s="58"/>
      <c r="H18" s="31"/>
      <c r="I18" s="25" t="s">
        <v>52</v>
      </c>
      <c r="J18" s="37"/>
      <c r="K18" s="94"/>
      <c r="L18" s="95"/>
      <c r="M18" s="96"/>
      <c r="N18" s="31"/>
      <c r="O18" s="44">
        <f t="shared" si="0"/>
        <v>0</v>
      </c>
    </row>
    <row r="19" spans="1:16" ht="39.950000000000003" customHeight="1" thickTop="1" thickBot="1">
      <c r="B19" s="31"/>
      <c r="C19" s="31"/>
      <c r="D19" s="41"/>
      <c r="E19" s="41">
        <v>1.02</v>
      </c>
      <c r="F19" s="88" t="s">
        <v>53</v>
      </c>
      <c r="G19" s="89" t="s">
        <v>54</v>
      </c>
      <c r="H19" s="31"/>
      <c r="I19" s="25" t="s">
        <v>41</v>
      </c>
      <c r="J19" s="37"/>
      <c r="K19" s="97"/>
      <c r="L19" s="97"/>
      <c r="M19" s="97"/>
      <c r="N19" s="31"/>
      <c r="O19" s="44">
        <f t="shared" si="0"/>
        <v>0</v>
      </c>
    </row>
    <row r="20" spans="1:16" ht="39.950000000000003" customHeight="1" thickBot="1">
      <c r="B20" s="31"/>
      <c r="C20" s="31"/>
      <c r="D20" s="42"/>
      <c r="E20" s="42">
        <v>1.03</v>
      </c>
      <c r="F20" s="92" t="s">
        <v>55</v>
      </c>
      <c r="G20" s="93"/>
      <c r="H20" s="31"/>
      <c r="I20" s="25" t="s">
        <v>75</v>
      </c>
      <c r="J20" s="37"/>
      <c r="K20" s="97"/>
      <c r="L20" s="97"/>
      <c r="M20" s="97"/>
      <c r="N20" s="31"/>
      <c r="O20" s="44">
        <f t="shared" si="0"/>
        <v>1</v>
      </c>
    </row>
    <row r="21" spans="1:16" ht="39.950000000000003" customHeight="1" thickTop="1" thickBot="1">
      <c r="B21" s="31"/>
      <c r="C21" s="31"/>
      <c r="D21" s="41"/>
      <c r="E21" s="41">
        <v>1.04</v>
      </c>
      <c r="F21" s="88" t="s">
        <v>56</v>
      </c>
      <c r="G21" s="89"/>
      <c r="H21" s="31"/>
      <c r="I21" s="25" t="s">
        <v>75</v>
      </c>
      <c r="J21" s="37"/>
      <c r="K21" s="97"/>
      <c r="L21" s="97"/>
      <c r="M21" s="97"/>
      <c r="N21" s="31"/>
      <c r="O21" s="44">
        <f t="shared" si="0"/>
        <v>1</v>
      </c>
    </row>
    <row r="22" spans="1:16" ht="39.950000000000003" customHeight="1" thickBot="1">
      <c r="B22" s="31"/>
      <c r="C22" s="31"/>
      <c r="D22" s="42"/>
      <c r="E22" s="42">
        <v>1.05</v>
      </c>
      <c r="F22" s="92" t="s">
        <v>57</v>
      </c>
      <c r="G22" s="93"/>
      <c r="H22" s="31"/>
      <c r="I22" s="25" t="s">
        <v>35</v>
      </c>
      <c r="J22" s="37"/>
      <c r="K22" s="97"/>
      <c r="L22" s="97"/>
      <c r="M22" s="97"/>
      <c r="N22" s="31"/>
      <c r="O22" s="44">
        <f t="shared" si="0"/>
        <v>2</v>
      </c>
    </row>
    <row r="23" spans="1:16" ht="39.950000000000003" customHeight="1" thickTop="1" thickBot="1">
      <c r="B23" s="31"/>
      <c r="C23" s="31"/>
      <c r="D23" s="41"/>
      <c r="E23" s="41">
        <v>1.06</v>
      </c>
      <c r="F23" s="88" t="s">
        <v>58</v>
      </c>
      <c r="G23" s="89"/>
      <c r="H23" s="31"/>
      <c r="I23" s="25" t="s">
        <v>42</v>
      </c>
      <c r="J23" s="37"/>
      <c r="K23" s="97"/>
      <c r="L23" s="97"/>
      <c r="M23" s="97"/>
      <c r="N23" s="31"/>
      <c r="O23" s="44">
        <f t="shared" si="0"/>
        <v>4</v>
      </c>
    </row>
    <row r="24" spans="1:16" ht="21.75" customHeight="1">
      <c r="B24" s="31"/>
      <c r="C24" s="31"/>
      <c r="D24" s="42"/>
      <c r="E24" s="42"/>
      <c r="F24" s="31"/>
      <c r="G24" s="31"/>
      <c r="H24" s="31"/>
      <c r="I24" s="31"/>
      <c r="J24" s="31"/>
      <c r="K24" s="31"/>
      <c r="L24" s="31"/>
      <c r="M24" s="31"/>
      <c r="N24" s="31"/>
    </row>
    <row r="25" spans="1:16" s="2" customFormat="1" ht="15.75" customHeight="1">
      <c r="A25" s="4"/>
      <c r="B25" s="31"/>
      <c r="C25" s="31"/>
      <c r="D25" s="65" t="s">
        <v>59</v>
      </c>
      <c r="E25" s="65"/>
      <c r="F25" s="65"/>
      <c r="G25" s="22"/>
      <c r="H25" s="23"/>
      <c r="I25" s="24"/>
      <c r="J25" s="24"/>
      <c r="K25" s="22"/>
      <c r="L25" s="22"/>
      <c r="M25" s="22"/>
      <c r="N25" s="31"/>
      <c r="O25" s="44"/>
      <c r="P25" s="45"/>
    </row>
    <row r="26" spans="1:16" s="2" customFormat="1" ht="15.75" customHeight="1">
      <c r="A26" s="4"/>
      <c r="B26" s="31"/>
      <c r="C26" s="31"/>
      <c r="D26" s="42"/>
      <c r="E26" s="42"/>
      <c r="F26" s="31"/>
      <c r="G26" s="31"/>
      <c r="H26" s="31"/>
      <c r="I26" s="31"/>
      <c r="J26" s="31"/>
      <c r="K26" s="31"/>
      <c r="L26" s="31"/>
      <c r="M26" s="31"/>
      <c r="N26" s="31"/>
      <c r="O26" s="44"/>
      <c r="P26" s="45"/>
    </row>
    <row r="27" spans="1:16" ht="44.25" customHeight="1" thickBot="1">
      <c r="B27" s="31"/>
      <c r="C27" s="31"/>
      <c r="D27" s="100" t="s">
        <v>60</v>
      </c>
      <c r="E27" s="100"/>
      <c r="F27" s="100"/>
      <c r="G27" s="100"/>
      <c r="H27" s="100"/>
      <c r="I27" s="38" t="s">
        <v>47</v>
      </c>
      <c r="J27" s="39"/>
      <c r="K27" s="103" t="s">
        <v>61</v>
      </c>
      <c r="L27" s="103"/>
      <c r="M27" s="103"/>
      <c r="N27" s="31"/>
    </row>
    <row r="28" spans="1:16" ht="39.950000000000003" customHeight="1" thickTop="1" thickBot="1">
      <c r="B28" s="31"/>
      <c r="C28" s="31"/>
      <c r="D28" s="42"/>
      <c r="E28" s="41">
        <v>2.0099999999999998</v>
      </c>
      <c r="F28" s="88" t="s">
        <v>62</v>
      </c>
      <c r="G28" s="89"/>
      <c r="H28" s="31"/>
      <c r="I28" s="25" t="s">
        <v>34</v>
      </c>
      <c r="J28" s="34"/>
      <c r="K28" s="98"/>
      <c r="L28" s="98"/>
      <c r="M28" s="98"/>
      <c r="N28" s="31"/>
      <c r="O28" s="44">
        <f t="shared" ref="O28:O41" si="1">IF(I28="On Track",1,(IF(I28="Improvement Required",2,(IF(I28="Complete",4,(IF(I28="At Risk",3,0)))))))</f>
        <v>1</v>
      </c>
    </row>
    <row r="29" spans="1:16" ht="39.950000000000003" customHeight="1" thickBot="1">
      <c r="B29" s="31"/>
      <c r="C29" s="31"/>
      <c r="D29" s="42"/>
      <c r="E29" s="42">
        <v>2.02</v>
      </c>
      <c r="F29" s="105" t="s">
        <v>63</v>
      </c>
      <c r="G29" s="93"/>
      <c r="H29" s="31"/>
      <c r="I29" s="25" t="s">
        <v>34</v>
      </c>
      <c r="J29" s="37"/>
      <c r="K29" s="97"/>
      <c r="L29" s="97"/>
      <c r="M29" s="97"/>
      <c r="N29" s="31"/>
      <c r="O29" s="44">
        <f t="shared" si="1"/>
        <v>1</v>
      </c>
    </row>
    <row r="30" spans="1:16" ht="17.25" customHeight="1" thickBot="1">
      <c r="B30" s="31"/>
      <c r="C30" s="31"/>
      <c r="D30" s="42"/>
      <c r="E30" s="42" t="str">
        <f>IF(I30="Please select","","2.02.01")</f>
        <v/>
      </c>
      <c r="F30" s="59"/>
      <c r="G30" s="62" t="s">
        <v>64</v>
      </c>
      <c r="H30" s="31"/>
      <c r="I30" s="25" t="s">
        <v>52</v>
      </c>
      <c r="J30" s="37"/>
      <c r="K30" s="94"/>
      <c r="L30" s="95"/>
      <c r="M30" s="96"/>
      <c r="N30" s="31"/>
      <c r="O30" s="44">
        <f t="shared" si="1"/>
        <v>0</v>
      </c>
    </row>
    <row r="31" spans="1:16" ht="17.25" customHeight="1" thickBot="1">
      <c r="B31" s="31"/>
      <c r="C31" s="31"/>
      <c r="D31" s="42"/>
      <c r="E31" s="42" t="str">
        <f>IF(I31="Please select","","2.02.02")</f>
        <v/>
      </c>
      <c r="F31" s="56"/>
      <c r="G31" s="62"/>
      <c r="H31" s="31"/>
      <c r="I31" s="25" t="s">
        <v>52</v>
      </c>
      <c r="J31" s="37"/>
      <c r="K31" s="94"/>
      <c r="L31" s="95"/>
      <c r="M31" s="96"/>
      <c r="N31" s="31"/>
      <c r="O31" s="44">
        <f t="shared" si="1"/>
        <v>0</v>
      </c>
    </row>
    <row r="32" spans="1:16" ht="17.25" customHeight="1" thickBot="1">
      <c r="B32" s="31"/>
      <c r="C32" s="31"/>
      <c r="D32" s="42"/>
      <c r="E32" s="42" t="str">
        <f>IF(I32="Please select","","2.02.03")</f>
        <v/>
      </c>
      <c r="F32" s="56"/>
      <c r="G32" s="55"/>
      <c r="H32" s="31"/>
      <c r="I32" s="25" t="s">
        <v>52</v>
      </c>
      <c r="J32" s="37"/>
      <c r="K32" s="94"/>
      <c r="L32" s="95"/>
      <c r="M32" s="96"/>
      <c r="N32" s="31"/>
      <c r="O32" s="44">
        <f t="shared" si="1"/>
        <v>0</v>
      </c>
    </row>
    <row r="33" spans="1:16" ht="17.25" customHeight="1" thickBot="1">
      <c r="B33" s="31"/>
      <c r="C33" s="31"/>
      <c r="D33" s="42"/>
      <c r="E33" s="42" t="str">
        <f>IF(I33="Please select","","2.02.04")</f>
        <v/>
      </c>
      <c r="F33" s="56"/>
      <c r="G33" s="55"/>
      <c r="H33" s="31"/>
      <c r="I33" s="25" t="s">
        <v>52</v>
      </c>
      <c r="J33" s="37"/>
      <c r="K33" s="94"/>
      <c r="L33" s="95"/>
      <c r="M33" s="96"/>
      <c r="N33" s="31"/>
      <c r="O33" s="44">
        <f t="shared" si="1"/>
        <v>0</v>
      </c>
    </row>
    <row r="34" spans="1:16" ht="17.25" customHeight="1" thickBot="1">
      <c r="B34" s="31"/>
      <c r="C34" s="31"/>
      <c r="D34" s="42"/>
      <c r="E34" s="42" t="str">
        <f>IF(I34="Please select","","2.02.05")</f>
        <v/>
      </c>
      <c r="F34" s="57"/>
      <c r="G34" s="58"/>
      <c r="H34" s="31"/>
      <c r="I34" s="25" t="s">
        <v>52</v>
      </c>
      <c r="J34" s="37"/>
      <c r="K34" s="94"/>
      <c r="L34" s="95"/>
      <c r="M34" s="96"/>
      <c r="N34" s="31"/>
      <c r="O34" s="44">
        <f t="shared" si="1"/>
        <v>0</v>
      </c>
    </row>
    <row r="35" spans="1:16" ht="39.950000000000003" customHeight="1" thickBot="1">
      <c r="B35" s="31"/>
      <c r="C35" s="31"/>
      <c r="D35" s="41"/>
      <c r="E35" s="41">
        <v>2.0299999999999998</v>
      </c>
      <c r="F35" s="90" t="s">
        <v>65</v>
      </c>
      <c r="G35" s="91"/>
      <c r="H35" s="31"/>
      <c r="I35" s="25" t="s">
        <v>34</v>
      </c>
      <c r="J35" s="37"/>
      <c r="K35" s="97"/>
      <c r="L35" s="97"/>
      <c r="M35" s="97"/>
      <c r="N35" s="31"/>
      <c r="O35" s="44">
        <f t="shared" si="1"/>
        <v>1</v>
      </c>
    </row>
    <row r="36" spans="1:16" ht="17.25" customHeight="1" thickBot="1">
      <c r="B36" s="31"/>
      <c r="C36" s="31"/>
      <c r="D36" s="42"/>
      <c r="E36" s="42" t="str">
        <f>IF(I36="Please select","","2.03.01")</f>
        <v/>
      </c>
      <c r="F36" s="59"/>
      <c r="G36" s="63" t="s">
        <v>66</v>
      </c>
      <c r="H36" s="31"/>
      <c r="I36" s="25" t="s">
        <v>52</v>
      </c>
      <c r="J36" s="37"/>
      <c r="K36" s="94"/>
      <c r="L36" s="95"/>
      <c r="M36" s="96"/>
      <c r="N36" s="31"/>
      <c r="O36" s="44">
        <f t="shared" si="1"/>
        <v>0</v>
      </c>
    </row>
    <row r="37" spans="1:16" ht="17.25" customHeight="1" thickBot="1">
      <c r="B37" s="31"/>
      <c r="C37" s="31"/>
      <c r="D37" s="42"/>
      <c r="E37" s="42" t="str">
        <f>IF(I37="Please select","","2.03.02")</f>
        <v/>
      </c>
      <c r="F37" s="56"/>
      <c r="G37" s="63" t="s">
        <v>67</v>
      </c>
      <c r="H37" s="31"/>
      <c r="I37" s="25" t="s">
        <v>52</v>
      </c>
      <c r="J37" s="37"/>
      <c r="K37" s="94"/>
      <c r="L37" s="95"/>
      <c r="M37" s="96"/>
      <c r="N37" s="31"/>
      <c r="O37" s="44">
        <f t="shared" si="1"/>
        <v>0</v>
      </c>
    </row>
    <row r="38" spans="1:16" ht="17.25" customHeight="1" thickBot="1">
      <c r="B38" s="31"/>
      <c r="C38" s="31"/>
      <c r="D38" s="42"/>
      <c r="E38" s="42" t="str">
        <f>IF(I38="Please select","","2.03.03")</f>
        <v/>
      </c>
      <c r="F38" s="56"/>
      <c r="G38" s="70"/>
      <c r="H38" s="31"/>
      <c r="I38" s="25" t="s">
        <v>52</v>
      </c>
      <c r="J38" s="37"/>
      <c r="K38" s="94"/>
      <c r="L38" s="95"/>
      <c r="M38" s="96"/>
      <c r="N38" s="31"/>
      <c r="O38" s="44">
        <f t="shared" si="1"/>
        <v>0</v>
      </c>
    </row>
    <row r="39" spans="1:16" ht="17.25" customHeight="1" thickBot="1">
      <c r="B39" s="31"/>
      <c r="C39" s="31"/>
      <c r="D39" s="42"/>
      <c r="E39" s="42" t="str">
        <f>IF(I39="Please select","","2.03.04")</f>
        <v/>
      </c>
      <c r="F39" s="56"/>
      <c r="G39" s="70"/>
      <c r="H39" s="31"/>
      <c r="I39" s="25" t="s">
        <v>52</v>
      </c>
      <c r="J39" s="37"/>
      <c r="K39" s="94"/>
      <c r="L39" s="95"/>
      <c r="M39" s="96"/>
      <c r="N39" s="31"/>
      <c r="O39" s="44">
        <f t="shared" si="1"/>
        <v>0</v>
      </c>
    </row>
    <row r="40" spans="1:16" ht="17.25" customHeight="1" thickBot="1">
      <c r="B40" s="31"/>
      <c r="C40" s="31"/>
      <c r="D40" s="42"/>
      <c r="E40" s="42" t="str">
        <f>IF(I40="Please select","","2.03.05")</f>
        <v/>
      </c>
      <c r="F40" s="57"/>
      <c r="G40" s="64"/>
      <c r="H40" s="31"/>
      <c r="I40" s="25" t="s">
        <v>52</v>
      </c>
      <c r="J40" s="37"/>
      <c r="K40" s="94"/>
      <c r="L40" s="95"/>
      <c r="M40" s="96"/>
      <c r="N40" s="31"/>
      <c r="O40" s="44">
        <f t="shared" si="1"/>
        <v>0</v>
      </c>
    </row>
    <row r="41" spans="1:16" ht="39.950000000000003" customHeight="1" thickBot="1">
      <c r="B41" s="31"/>
      <c r="C41" s="31"/>
      <c r="D41" s="41"/>
      <c r="E41" s="41">
        <v>2.04</v>
      </c>
      <c r="F41" s="92" t="s">
        <v>68</v>
      </c>
      <c r="G41" s="93"/>
      <c r="H41" s="31"/>
      <c r="I41" s="25" t="s">
        <v>34</v>
      </c>
      <c r="J41" s="37"/>
      <c r="K41" s="97"/>
      <c r="L41" s="97"/>
      <c r="M41" s="97"/>
      <c r="N41" s="31"/>
      <c r="O41" s="44">
        <f t="shared" si="1"/>
        <v>1</v>
      </c>
    </row>
    <row r="42" spans="1:16" ht="39.950000000000003" customHeight="1" thickBot="1">
      <c r="B42" s="31"/>
      <c r="C42" s="31"/>
      <c r="D42" s="42"/>
      <c r="E42" s="41">
        <v>2.0499999999999998</v>
      </c>
      <c r="F42" s="90" t="s">
        <v>69</v>
      </c>
      <c r="G42" s="91"/>
      <c r="H42" s="31"/>
      <c r="I42" s="25" t="s">
        <v>34</v>
      </c>
      <c r="J42" s="37"/>
      <c r="K42" s="97"/>
      <c r="L42" s="97"/>
      <c r="M42" s="97"/>
      <c r="N42" s="31"/>
      <c r="O42" s="44">
        <f>IF(I42="On Track",1,(IF(I42="Improvement Required",2,(IF(I42="Complete",4,(IF(I42="At Risk",3,0)))))))</f>
        <v>1</v>
      </c>
    </row>
    <row r="43" spans="1:16" ht="21.75" customHeight="1">
      <c r="B43" s="31"/>
      <c r="C43" s="31"/>
      <c r="D43" s="42"/>
      <c r="E43" s="42"/>
      <c r="F43" s="31"/>
      <c r="G43" s="31"/>
      <c r="H43" s="31"/>
      <c r="I43" s="31"/>
      <c r="J43" s="31"/>
      <c r="K43" s="31"/>
      <c r="L43" s="31"/>
      <c r="M43" s="31"/>
      <c r="N43" s="31"/>
    </row>
    <row r="44" spans="1:16" s="2" customFormat="1" ht="15.75" customHeight="1">
      <c r="A44" s="4"/>
      <c r="B44" s="31"/>
      <c r="C44" s="31"/>
      <c r="D44" s="99" t="s">
        <v>70</v>
      </c>
      <c r="E44" s="99"/>
      <c r="F44" s="99"/>
      <c r="G44" s="22"/>
      <c r="H44" s="23"/>
      <c r="I44" s="24"/>
      <c r="J44" s="24"/>
      <c r="K44" s="22"/>
      <c r="L44" s="22"/>
      <c r="M44" s="22"/>
      <c r="N44" s="31"/>
      <c r="O44" s="44"/>
      <c r="P44" s="45"/>
    </row>
    <row r="45" spans="1:16" s="2" customFormat="1" ht="15.75" customHeight="1">
      <c r="A45" s="4"/>
      <c r="B45" s="31"/>
      <c r="C45" s="31"/>
      <c r="D45" s="42"/>
      <c r="E45" s="42"/>
      <c r="F45" s="31"/>
      <c r="G45" s="31"/>
      <c r="H45" s="31"/>
      <c r="I45" s="31"/>
      <c r="J45" s="31"/>
      <c r="K45" s="31"/>
      <c r="L45" s="31"/>
      <c r="M45" s="31"/>
      <c r="N45" s="31"/>
      <c r="O45" s="44"/>
      <c r="P45" s="45"/>
    </row>
    <row r="46" spans="1:16" ht="44.25" customHeight="1" thickBot="1">
      <c r="B46" s="31"/>
      <c r="C46" s="31"/>
      <c r="D46" s="100" t="s">
        <v>71</v>
      </c>
      <c r="E46" s="100"/>
      <c r="F46" s="100"/>
      <c r="G46" s="100"/>
      <c r="H46" s="100"/>
      <c r="I46" s="38" t="s">
        <v>47</v>
      </c>
      <c r="J46" s="39"/>
      <c r="K46" s="103" t="s">
        <v>61</v>
      </c>
      <c r="L46" s="103"/>
      <c r="M46" s="103"/>
      <c r="N46" s="31"/>
    </row>
    <row r="47" spans="1:16" ht="39.950000000000003" customHeight="1" thickBot="1">
      <c r="B47" s="31"/>
      <c r="C47" s="31"/>
      <c r="D47" s="42"/>
      <c r="E47" s="42">
        <v>3.01</v>
      </c>
      <c r="F47" s="108" t="s">
        <v>72</v>
      </c>
      <c r="G47" s="108"/>
      <c r="H47" s="31"/>
      <c r="I47" s="25" t="s">
        <v>42</v>
      </c>
      <c r="J47" s="37"/>
      <c r="K47" s="97"/>
      <c r="L47" s="97"/>
      <c r="M47" s="97"/>
      <c r="N47" s="31"/>
      <c r="O47" s="44">
        <f t="shared" ref="O47:O48" si="2">IF(I47="On Track",1,(IF(I47="Improvement Required",2,(IF(I47="Complete",4,(IF(I47="At Risk",3,0)))))))</f>
        <v>4</v>
      </c>
    </row>
    <row r="48" spans="1:16" ht="39.950000000000003" customHeight="1" thickBot="1">
      <c r="B48" s="31"/>
      <c r="C48" s="31"/>
      <c r="D48" s="42"/>
      <c r="E48" s="42">
        <v>3.02</v>
      </c>
      <c r="F48" s="107" t="s">
        <v>73</v>
      </c>
      <c r="G48" s="107"/>
      <c r="H48" s="31"/>
      <c r="I48" s="25" t="s">
        <v>35</v>
      </c>
      <c r="J48" s="37"/>
      <c r="K48" s="97"/>
      <c r="L48" s="97"/>
      <c r="M48" s="97"/>
      <c r="N48" s="31"/>
      <c r="O48" s="44">
        <f t="shared" si="2"/>
        <v>2</v>
      </c>
    </row>
    <row r="49" spans="2:16" ht="39.950000000000003" customHeight="1">
      <c r="B49" s="31"/>
      <c r="C49" s="31"/>
      <c r="D49" s="31"/>
      <c r="E49" s="31"/>
      <c r="F49" s="31"/>
      <c r="G49" s="31"/>
      <c r="H49" s="31"/>
      <c r="I49" s="31"/>
      <c r="J49" s="31"/>
      <c r="K49" s="31"/>
      <c r="L49" s="31"/>
      <c r="M49" s="31"/>
      <c r="N49" s="31"/>
      <c r="O49" s="46">
        <f>SUM(O13:O48)</f>
        <v>23</v>
      </c>
      <c r="P49" s="46">
        <f>COUNT(E47:E48,E28:E42,E13:E23)</f>
        <v>13</v>
      </c>
    </row>
    <row r="50" spans="2:16">
      <c r="F50" s="4"/>
    </row>
    <row r="51" spans="2:16">
      <c r="F51" s="4"/>
      <c r="O51" s="50">
        <f>O49/P49</f>
        <v>1.7692307692307692</v>
      </c>
    </row>
    <row r="52" spans="2:16">
      <c r="F52" s="4"/>
    </row>
    <row r="53" spans="2:16" ht="15.75" customHeight="1">
      <c r="F53" s="4"/>
    </row>
    <row r="54" spans="2:16">
      <c r="F54" s="4"/>
    </row>
    <row r="55" spans="2:16">
      <c r="F55" s="4"/>
    </row>
    <row r="56" spans="2:16">
      <c r="F56" s="4"/>
    </row>
    <row r="57" spans="2:16">
      <c r="F57" s="4"/>
    </row>
    <row r="58" spans="2:16">
      <c r="F58" s="4"/>
    </row>
  </sheetData>
  <mergeCells count="51">
    <mergeCell ref="F48:G48"/>
    <mergeCell ref="K48:M48"/>
    <mergeCell ref="K39:M39"/>
    <mergeCell ref="K40:M40"/>
    <mergeCell ref="F41:G41"/>
    <mergeCell ref="K41:M41"/>
    <mergeCell ref="F42:G42"/>
    <mergeCell ref="K42:M42"/>
    <mergeCell ref="D44:F44"/>
    <mergeCell ref="D46:H46"/>
    <mergeCell ref="K46:M46"/>
    <mergeCell ref="F47:G47"/>
    <mergeCell ref="K47:M47"/>
    <mergeCell ref="K38:M38"/>
    <mergeCell ref="F29:G29"/>
    <mergeCell ref="K29:M29"/>
    <mergeCell ref="K30:M30"/>
    <mergeCell ref="K31:M31"/>
    <mergeCell ref="K32:M32"/>
    <mergeCell ref="K33:M33"/>
    <mergeCell ref="K34:M34"/>
    <mergeCell ref="F35:G35"/>
    <mergeCell ref="K35:M35"/>
    <mergeCell ref="K36:M36"/>
    <mergeCell ref="K37:M37"/>
    <mergeCell ref="F23:G23"/>
    <mergeCell ref="K23:M23"/>
    <mergeCell ref="D27:H27"/>
    <mergeCell ref="K27:M27"/>
    <mergeCell ref="F28:G28"/>
    <mergeCell ref="K28:M28"/>
    <mergeCell ref="F20:G20"/>
    <mergeCell ref="K20:M20"/>
    <mergeCell ref="F21:G21"/>
    <mergeCell ref="K21:M21"/>
    <mergeCell ref="F22:G22"/>
    <mergeCell ref="K22:M22"/>
    <mergeCell ref="F19:G19"/>
    <mergeCell ref="K19:M19"/>
    <mergeCell ref="B1:N2"/>
    <mergeCell ref="J4:J8"/>
    <mergeCell ref="D10:G10"/>
    <mergeCell ref="D12:H12"/>
    <mergeCell ref="K12:M12"/>
    <mergeCell ref="F13:G13"/>
    <mergeCell ref="K13:M13"/>
    <mergeCell ref="K14:M14"/>
    <mergeCell ref="K15:M15"/>
    <mergeCell ref="K16:M16"/>
    <mergeCell ref="K17:M17"/>
    <mergeCell ref="K18:M18"/>
  </mergeCells>
  <conditionalFormatting sqref="J29:J35 I13:J13 J41:J42 I19:J23 I47:J48 I14:I18">
    <cfRule type="cellIs" dxfId="61" priority="60" operator="equal">
      <formula>"On Track"</formula>
    </cfRule>
    <cfRule type="cellIs" dxfId="60" priority="61" operator="equal">
      <formula>"Improvement Required"</formula>
    </cfRule>
    <cfRule type="cellIs" dxfId="59" priority="62" operator="equal">
      <formula>"At Risk"</formula>
    </cfRule>
  </conditionalFormatting>
  <conditionalFormatting sqref="K4">
    <cfRule type="cellIs" dxfId="58" priority="57" operator="equal">
      <formula>"On Track"</formula>
    </cfRule>
    <cfRule type="cellIs" dxfId="57" priority="58" operator="equal">
      <formula>"Improvement Required"</formula>
    </cfRule>
    <cfRule type="cellIs" dxfId="56" priority="59" operator="equal">
      <formula>"At Risk"</formula>
    </cfRule>
  </conditionalFormatting>
  <conditionalFormatting sqref="L4">
    <cfRule type="cellIs" dxfId="55" priority="54" operator="equal">
      <formula>"On Track"</formula>
    </cfRule>
    <cfRule type="cellIs" dxfId="54" priority="55" operator="equal">
      <formula>"Improvement Required"</formula>
    </cfRule>
    <cfRule type="cellIs" dxfId="53" priority="56" operator="equal">
      <formula>"At Risk"</formula>
    </cfRule>
  </conditionalFormatting>
  <conditionalFormatting sqref="M4">
    <cfRule type="cellIs" dxfId="52" priority="51" operator="equal">
      <formula>"On Track"</formula>
    </cfRule>
    <cfRule type="cellIs" dxfId="51" priority="52" operator="equal">
      <formula>"Improvement Required"</formula>
    </cfRule>
    <cfRule type="cellIs" dxfId="50" priority="53" operator="equal">
      <formula>"At Risk"</formula>
    </cfRule>
  </conditionalFormatting>
  <conditionalFormatting sqref="G6:G8">
    <cfRule type="cellIs" dxfId="49" priority="48" operator="equal">
      <formula>"On Track"</formula>
    </cfRule>
    <cfRule type="cellIs" dxfId="48" priority="49" operator="equal">
      <formula>"Improvement Required"</formula>
    </cfRule>
    <cfRule type="cellIs" dxfId="47" priority="50" operator="equal">
      <formula>"At Risk"</formula>
    </cfRule>
  </conditionalFormatting>
  <conditionalFormatting sqref="K7">
    <cfRule type="cellIs" dxfId="46" priority="45" operator="equal">
      <formula>"On Track"</formula>
    </cfRule>
    <cfRule type="cellIs" dxfId="45" priority="46" operator="equal">
      <formula>"Improvement Required"</formula>
    </cfRule>
    <cfRule type="cellIs" dxfId="44" priority="47" operator="equal">
      <formula>"At Risk"</formula>
    </cfRule>
  </conditionalFormatting>
  <conditionalFormatting sqref="L7">
    <cfRule type="cellIs" dxfId="43" priority="42" operator="equal">
      <formula>"On Track"</formula>
    </cfRule>
    <cfRule type="cellIs" dxfId="42" priority="43" operator="equal">
      <formula>"Improvement Required"</formula>
    </cfRule>
    <cfRule type="cellIs" dxfId="41" priority="44" operator="equal">
      <formula>"At Risk"</formula>
    </cfRule>
  </conditionalFormatting>
  <conditionalFormatting sqref="I13:I23">
    <cfRule type="cellIs" dxfId="40" priority="25" operator="equal">
      <formula>"N / A"</formula>
    </cfRule>
  </conditionalFormatting>
  <conditionalFormatting sqref="F5">
    <cfRule type="cellIs" dxfId="39" priority="39" operator="equal">
      <formula>"On Track"</formula>
    </cfRule>
    <cfRule type="cellIs" dxfId="38" priority="40" operator="equal">
      <formula>"Improvement Required"</formula>
    </cfRule>
    <cfRule type="cellIs" dxfId="37" priority="41" operator="equal">
      <formula>"At Risk"</formula>
    </cfRule>
  </conditionalFormatting>
  <conditionalFormatting sqref="J36:J40">
    <cfRule type="cellIs" dxfId="36" priority="36" operator="equal">
      <formula>"On Track"</formula>
    </cfRule>
    <cfRule type="cellIs" dxfId="35" priority="37" operator="equal">
      <formula>"Improvement Required"</formula>
    </cfRule>
    <cfRule type="cellIs" dxfId="34" priority="38" operator="equal">
      <formula>"At Risk"</formula>
    </cfRule>
  </conditionalFormatting>
  <conditionalFormatting sqref="I18">
    <cfRule type="cellIs" dxfId="33" priority="33" operator="equal">
      <formula>"On Track"</formula>
    </cfRule>
    <cfRule type="cellIs" dxfId="32" priority="34" operator="equal">
      <formula>"Improvement Required"</formula>
    </cfRule>
    <cfRule type="cellIs" dxfId="31" priority="35" operator="equal">
      <formula>"At Risk"</formula>
    </cfRule>
  </conditionalFormatting>
  <conditionalFormatting sqref="I18">
    <cfRule type="expression" dxfId="30" priority="31">
      <formula>"Complete"</formula>
    </cfRule>
    <cfRule type="expression" dxfId="29" priority="32">
      <formula>"N / A"</formula>
    </cfRule>
  </conditionalFormatting>
  <conditionalFormatting sqref="I15:I18">
    <cfRule type="cellIs" dxfId="28" priority="28" operator="equal">
      <formula>"On Track"</formula>
    </cfRule>
    <cfRule type="cellIs" dxfId="27" priority="29" operator="equal">
      <formula>"Improvement Required"</formula>
    </cfRule>
    <cfRule type="cellIs" dxfId="26" priority="30" operator="equal">
      <formula>"At Risk"</formula>
    </cfRule>
  </conditionalFormatting>
  <conditionalFormatting sqref="I15:I18">
    <cfRule type="expression" dxfId="25" priority="26">
      <formula>"Complete"</formula>
    </cfRule>
    <cfRule type="expression" dxfId="24" priority="27">
      <formula>"N / A"</formula>
    </cfRule>
  </conditionalFormatting>
  <conditionalFormatting sqref="I23">
    <cfRule type="cellIs" dxfId="23" priority="24" operator="equal">
      <formula>"Complete"</formula>
    </cfRule>
  </conditionalFormatting>
  <conditionalFormatting sqref="I13:I22">
    <cfRule type="cellIs" dxfId="22" priority="23" operator="equal">
      <formula>"Complete"</formula>
    </cfRule>
  </conditionalFormatting>
  <conditionalFormatting sqref="I28:I29 I35 I41:I42">
    <cfRule type="cellIs" dxfId="21" priority="20" operator="equal">
      <formula>"On Track"</formula>
    </cfRule>
    <cfRule type="cellIs" dxfId="20" priority="21" operator="equal">
      <formula>"Improvement Required"</formula>
    </cfRule>
    <cfRule type="cellIs" dxfId="19" priority="22" operator="equal">
      <formula>"At Risk"</formula>
    </cfRule>
  </conditionalFormatting>
  <conditionalFormatting sqref="I28:I29 I35 I41:I42">
    <cfRule type="cellIs" dxfId="18" priority="19" operator="equal">
      <formula>"N / A"</formula>
    </cfRule>
  </conditionalFormatting>
  <conditionalFormatting sqref="I28:I29 I35 I41:I42">
    <cfRule type="cellIs" dxfId="17" priority="18" operator="equal">
      <formula>"Complete"</formula>
    </cfRule>
  </conditionalFormatting>
  <conditionalFormatting sqref="I47:I48">
    <cfRule type="cellIs" dxfId="16" priority="17" operator="equal">
      <formula>"N / A"</formula>
    </cfRule>
  </conditionalFormatting>
  <conditionalFormatting sqref="I47:I48">
    <cfRule type="cellIs" dxfId="15" priority="16" operator="equal">
      <formula>"Complete"</formula>
    </cfRule>
  </conditionalFormatting>
  <conditionalFormatting sqref="I30:I34">
    <cfRule type="cellIs" dxfId="14" priority="13" operator="equal">
      <formula>"On Track"</formula>
    </cfRule>
    <cfRule type="cellIs" dxfId="13" priority="14" operator="equal">
      <formula>"Improvement Required"</formula>
    </cfRule>
    <cfRule type="cellIs" dxfId="12" priority="15" operator="equal">
      <formula>"At Risk"</formula>
    </cfRule>
  </conditionalFormatting>
  <conditionalFormatting sqref="I30:I34">
    <cfRule type="cellIs" dxfId="11" priority="12" operator="equal">
      <formula>"N / A"</formula>
    </cfRule>
  </conditionalFormatting>
  <conditionalFormatting sqref="I30:I34">
    <cfRule type="cellIs" dxfId="10" priority="11" operator="equal">
      <formula>"Complete"</formula>
    </cfRule>
  </conditionalFormatting>
  <conditionalFormatting sqref="I36:I39">
    <cfRule type="cellIs" dxfId="9" priority="8" operator="equal">
      <formula>"On Track"</formula>
    </cfRule>
    <cfRule type="cellIs" dxfId="8" priority="9" operator="equal">
      <formula>"Improvement Required"</formula>
    </cfRule>
    <cfRule type="cellIs" dxfId="7" priority="10" operator="equal">
      <formula>"At Risk"</formula>
    </cfRule>
  </conditionalFormatting>
  <conditionalFormatting sqref="I36:I39">
    <cfRule type="cellIs" dxfId="6" priority="7" operator="equal">
      <formula>"N / A"</formula>
    </cfRule>
  </conditionalFormatting>
  <conditionalFormatting sqref="I36:I39">
    <cfRule type="cellIs" dxfId="5" priority="6" operator="equal">
      <formula>"Complete"</formula>
    </cfRule>
  </conditionalFormatting>
  <conditionalFormatting sqref="I40">
    <cfRule type="cellIs" dxfId="4" priority="3" operator="equal">
      <formula>"On Track"</formula>
    </cfRule>
    <cfRule type="cellIs" dxfId="3" priority="4" operator="equal">
      <formula>"Improvement Required"</formula>
    </cfRule>
    <cfRule type="cellIs" dxfId="2" priority="5" operator="equal">
      <formula>"At Risk"</formula>
    </cfRule>
  </conditionalFormatting>
  <conditionalFormatting sqref="I40">
    <cfRule type="cellIs" dxfId="1" priority="2" operator="equal">
      <formula>"N / A"</formula>
    </cfRule>
  </conditionalFormatting>
  <conditionalFormatting sqref="I40">
    <cfRule type="cellIs" dxfId="0" priority="1" operator="equal">
      <formula>"Complete"</formula>
    </cfRule>
  </conditionalFormatting>
  <dataValidations count="1">
    <dataValidation type="list" allowBlank="1" showInputMessage="1" showErrorMessage="1" sqref="L4" xr:uid="{00000000-0002-0000-0500-000000000000}">
      <formula1>$A$3:$A$7</formula1>
    </dataValidation>
  </dataValidations>
  <pageMargins left="0.35433070866141736" right="0.35433070866141736" top="0.19685039370078741" bottom="0.19685039370078741" header="0.11811023622047245" footer="0.11811023622047245"/>
  <pageSetup paperSize="8" scale="72" orientation="portrait" r:id="rId1"/>
  <headerFooter alignWithMargins="0">
    <oddFooter>&amp;L&amp;D &amp;F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'Drop Down Inputs'!$A$3:$A$8</xm:f>
          </x14:formula1>
          <xm:sqref>I47:I48 I13:I23 I28:I42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B10"/>
  <sheetViews>
    <sheetView showGridLines="0" zoomScaleNormal="100" workbookViewId="0" xr3:uid="{9B253EF2-77E0-53E3-AE26-4D66ECD923F3}">
      <selection activeCell="A5" sqref="A5"/>
    </sheetView>
  </sheetViews>
  <sheetFormatPr defaultRowHeight="12.75"/>
  <cols>
    <col min="1" max="1" width="28.140625" style="4" bestFit="1" customWidth="1"/>
    <col min="2" max="2" width="9.140625" style="4"/>
  </cols>
  <sheetData>
    <row r="1" spans="1:2">
      <c r="A1" s="20" t="s">
        <v>77</v>
      </c>
      <c r="B1" s="21"/>
    </row>
    <row r="2" spans="1:2" ht="13.5" thickBot="1">
      <c r="A2" s="47"/>
      <c r="B2" s="21"/>
    </row>
    <row r="3" spans="1:2">
      <c r="A3" s="26" t="s">
        <v>52</v>
      </c>
      <c r="B3" s="21"/>
    </row>
    <row r="4" spans="1:2">
      <c r="A4" s="53" t="s">
        <v>75</v>
      </c>
      <c r="B4" s="21"/>
    </row>
    <row r="5" spans="1:2">
      <c r="A5" s="48" t="s">
        <v>35</v>
      </c>
      <c r="B5" s="21"/>
    </row>
    <row r="6" spans="1:2" s="4" customFormat="1">
      <c r="A6" s="48" t="s">
        <v>36</v>
      </c>
      <c r="B6" s="21"/>
    </row>
    <row r="7" spans="1:2" s="4" customFormat="1">
      <c r="A7" s="53" t="s">
        <v>42</v>
      </c>
      <c r="B7" s="21"/>
    </row>
    <row r="8" spans="1:2" ht="13.5" thickBot="1">
      <c r="A8" s="54" t="s">
        <v>41</v>
      </c>
      <c r="B8" s="21"/>
    </row>
    <row r="9" spans="1:2">
      <c r="A9" s="1"/>
      <c r="B9" s="21"/>
    </row>
    <row r="10" spans="1:2">
      <c r="B10" s="21"/>
    </row>
  </sheetData>
  <phoneticPr fontId="4" type="noConversion"/>
  <pageMargins left="0.74803149606299213" right="0.74803149606299213" top="0.98425196850393704" bottom="0.98425196850393704" header="0.51181102362204722" footer="0.51181102362204722"/>
  <pageSetup paperSize="9" orientation="portrait" horizontalDpi="1200" verticalDpi="1200"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81348d9c-1cc5-4b3b-8e15-6dd12d470b88">
      <Terms xmlns="http://schemas.microsoft.com/office/infopath/2007/PartnerControls"/>
    </TaxKeywordTaxHTField>
    <TaxCatchAll xmlns="81348d9c-1cc5-4b3b-8e15-6dd12d470b88"/>
  </documentManagement>
</p:properties>
</file>

<file path=customXml/item2.xml><?xml version="1.0" encoding="utf-8"?>
<ct:contentTypeSchema xmlns:ct="http://schemas.microsoft.com/office/2006/metadata/contentType" xmlns:ma="http://schemas.microsoft.com/office/2006/metadata/properties/metaAttributes" ct:_="" ma:_="" ma:contentTypeName="NPS Document" ma:contentTypeID="0x01010081989C2BD4E57C4CBCC679DFC77B692A002913E6AE2D66474ABF048BC093079FD9" ma:contentTypeVersion="4" ma:contentTypeDescription="" ma:contentTypeScope="" ma:versionID="2e5637c125da2ea2e335b4104aedd386">
  <xsd:schema xmlns:xsd="http://www.w3.org/2001/XMLSchema" xmlns:xs="http://www.w3.org/2001/XMLSchema" xmlns:p="http://schemas.microsoft.com/office/2006/metadata/properties" xmlns:ns3="81348d9c-1cc5-4b3b-8e15-6dd12d470b88" xmlns:ns4="662EF00F-8178-4DE8-AFB1-571854FB21A4" xmlns:ns5="662ef00f-8178-4de8-afb1-571854fb21a4" targetNamespace="http://schemas.microsoft.com/office/2006/metadata/properties" ma:root="true" ma:fieldsID="59d96f1bf03b1f5ed880031645bb8d47" ns3:_="" ns4:_="" ns5:_="">
    <xsd:import namespace="81348d9c-1cc5-4b3b-8e15-6dd12d470b88"/>
    <xsd:import namespace="662EF00F-8178-4DE8-AFB1-571854FB21A4"/>
    <xsd:import namespace="662ef00f-8178-4de8-afb1-571854fb21a4"/>
    <xsd:element name="properties">
      <xsd:complexType>
        <xsd:sequence>
          <xsd:element name="documentManagement">
            <xsd:complexType>
              <xsd:all>
                <xsd:element ref="ns3:TaxKeywordTaxHTField" minOccurs="0"/>
                <xsd:element ref="ns3:TaxCatchAll" minOccurs="0"/>
                <xsd:element ref="ns3:TaxCatchAllLabel" minOccurs="0"/>
                <xsd:element ref="ns4:MediaServiceMetadata" minOccurs="0"/>
                <xsd:element ref="ns4:MediaServiceFastMetadata" minOccurs="0"/>
                <xsd:element ref="ns5:MediaServiceAutoTags" minOccurs="0"/>
                <xsd:element ref="ns5:MediaServiceOCR"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48d9c-1cc5-4b3b-8e15-6dd12d470b8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afef6c28-b4e4-441e-a1b8-fd823a81cf53"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fefef506-6a88-44c1-a29d-b2d983ca1247}" ma:internalName="TaxCatchAll" ma:showField="CatchAllData" ma:web="81348d9c-1cc5-4b3b-8e15-6dd12d470b8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fefef506-6a88-44c1-a29d-b2d983ca1247}" ma:internalName="TaxCatchAllLabel" ma:readOnly="true" ma:showField="CatchAllDataLabel" ma:web="81348d9c-1cc5-4b3b-8e15-6dd12d470b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2EF00F-8178-4DE8-AFB1-571854FB21A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2ef00f-8178-4de8-afb1-571854fb21a4" elementFormDefault="qualified">
    <xsd:import namespace="http://schemas.microsoft.com/office/2006/documentManagement/types"/>
    <xsd:import namespace="http://schemas.microsoft.com/office/infopath/2007/PartnerControls"/>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71992-9FED-4CF0-80FB-5907E01D0439}"/>
</file>

<file path=customXml/itemProps2.xml><?xml version="1.0" encoding="utf-8"?>
<ds:datastoreItem xmlns:ds="http://schemas.openxmlformats.org/officeDocument/2006/customXml" ds:itemID="{12D03657-84A2-49FC-BBE7-605849CBCCDF}"/>
</file>

<file path=customXml/itemProps3.xml><?xml version="1.0" encoding="utf-8"?>
<ds:datastoreItem xmlns:ds="http://schemas.openxmlformats.org/officeDocument/2006/customXml" ds:itemID="{EBA1445C-488A-4C39-8C01-610414331A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Kron</cp:lastModifiedBy>
  <cp:revision/>
  <dcterms:created xsi:type="dcterms:W3CDTF">2016-04-27T23:14:45Z</dcterms:created>
  <dcterms:modified xsi:type="dcterms:W3CDTF">2019-02-04T03:22:34Z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0x01010081989C2BD4E57C4CBCC679DFC77B692A002913E6AE2D66474ABF048BC093079FD9</vt:lpwstr>
  </property>
  <property fmtid="{D5CDD505-2E9C-101B-9397-08002B2CF9AE}" pid="3" name="TaxKeyword">
    <vt:lpwstr/>
  </property>
  <property fmtid="{D5CDD505-2E9C-101B-9397-08002B2CF9AE}" pid="4" name="AuthorIds_UIVersion_2">
    <vt:lpwstr>163</vt:lpwstr>
  </property>
</Properties>
</file>